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1580" windowHeight="6480" firstSheet="2" activeTab="2"/>
  </bookViews>
  <sheets>
    <sheet name="capacitacion" sheetId="1" state="hidden" r:id="rId1"/>
    <sheet name="DESAG.LIQU" sheetId="2" state="hidden" r:id="rId2"/>
    <sheet name="PRES.SUPERVIS" sheetId="3" r:id="rId3"/>
  </sheets>
  <externalReferences>
    <externalReference r:id="rId6"/>
  </externalReferences>
  <definedNames>
    <definedName name="_xlnm.Print_Area" localSheetId="2">'PRES.SUPERVIS'!$A$1:$E$52</definedName>
  </definedNames>
  <calcPr fullCalcOnLoad="1"/>
</workbook>
</file>

<file path=xl/sharedStrings.xml><?xml version="1.0" encoding="utf-8"?>
<sst xmlns="http://schemas.openxmlformats.org/spreadsheetml/2006/main" count="103" uniqueCount="64">
  <si>
    <t>CODIGO</t>
  </si>
  <si>
    <t>TOTAL S/.</t>
  </si>
  <si>
    <t>DESCRIPCION</t>
  </si>
  <si>
    <t>TOTAL</t>
  </si>
  <si>
    <t>DESAGREGADO DE PRESUPUESTO ANALITICO</t>
  </si>
  <si>
    <t>SUB - META 04</t>
  </si>
  <si>
    <t>SUB - META 03</t>
  </si>
  <si>
    <t>COMBUSTIBLES Y LUBRICANTES</t>
  </si>
  <si>
    <t>SUB TOTAL</t>
  </si>
  <si>
    <t>DURACION</t>
  </si>
  <si>
    <t>Arq°/ Ing ° Proyectista</t>
  </si>
  <si>
    <t>6.511.23</t>
  </si>
  <si>
    <t>COMBUSTIBLES Y LUBRICANTES(23)</t>
  </si>
  <si>
    <t xml:space="preserve">COSTO </t>
  </si>
  <si>
    <t>COSTO</t>
  </si>
  <si>
    <t>GASTOS POR LA CONTRATACION DE SERVICIOS</t>
  </si>
  <si>
    <t>2.6.8</t>
  </si>
  <si>
    <t>2.6.8.1</t>
  </si>
  <si>
    <t>OTROS GASTOS DE ACTIVOS NO FINANCIEROS</t>
  </si>
  <si>
    <t>2.6.8.1.4</t>
  </si>
  <si>
    <t>OTROS GASTOS DIVERSOS DE ACTIVOS NO FINANCIEROS</t>
  </si>
  <si>
    <t>2.6.8.1.4.3</t>
  </si>
  <si>
    <t>GASTOS POR LA CONTRATACION DE SERVICIOS  PARA LA SUPERVISION Y ADMINISTRACION DE PROYECTOS DE INVERSION.</t>
  </si>
  <si>
    <t>: LIQUIDACION DE OBRA</t>
  </si>
  <si>
    <t xml:space="preserve">: CAPACITACION </t>
  </si>
  <si>
    <t>Servicios Personal Profesional</t>
  </si>
  <si>
    <t>2.6.8.1.4.2</t>
  </si>
  <si>
    <t>GASTOS POR LA COMPRA DE BIENES</t>
  </si>
  <si>
    <t>Utiles de oficina</t>
  </si>
  <si>
    <t>Alquiler de Retroproyector</t>
  </si>
  <si>
    <t>Impresiones</t>
  </si>
  <si>
    <t>Material didactico</t>
  </si>
  <si>
    <t>Folders, lapiceros,etc</t>
  </si>
  <si>
    <t>Transporte</t>
  </si>
  <si>
    <t>Break</t>
  </si>
  <si>
    <t xml:space="preserve">Capacitador _Medico </t>
  </si>
  <si>
    <t>COSTO LIQUIDACION</t>
  </si>
  <si>
    <t xml:space="preserve"> META 03</t>
  </si>
  <si>
    <t>DURACIÓN</t>
  </si>
  <si>
    <t>Viáticos</t>
  </si>
  <si>
    <t>Útiles de escritorio</t>
  </si>
  <si>
    <t xml:space="preserve">SUPERVISION </t>
  </si>
  <si>
    <t>Alquiler de camoineta</t>
  </si>
  <si>
    <t>DESAGREGADO DE SUPERVISIÓN</t>
  </si>
  <si>
    <t>Ensayos de Calidad</t>
  </si>
  <si>
    <t>Total Presupuesto</t>
  </si>
  <si>
    <t xml:space="preserve">Ingº Civil </t>
  </si>
  <si>
    <t>Ingº Asistente</t>
  </si>
  <si>
    <t>UTILIDAD</t>
  </si>
  <si>
    <t>IGV</t>
  </si>
  <si>
    <t>SUB TOTAL S/.</t>
  </si>
  <si>
    <t>Mascarillas Kn 95</t>
  </si>
  <si>
    <t>Lentes De protección</t>
  </si>
  <si>
    <t>Termometro Digital</t>
  </si>
  <si>
    <t xml:space="preserve">Pruebas Rapidas </t>
  </si>
  <si>
    <t>Alcohol</t>
  </si>
  <si>
    <t>Gel Antibacterial</t>
  </si>
  <si>
    <t>Ingº Especialista en suelos</t>
  </si>
  <si>
    <t>"REPARACIÓN DE PISTA EN EL (LA) Y   VEREDAS EN LA URBANIZACIÓN QUINTA ANA MARÍA EN LA LOCALIDAD PIURA, DISTRITO DE PIURA, PROVINCIA PIURA, DEPARTAMENTO PIURA"</t>
  </si>
  <si>
    <t>OBRA</t>
  </si>
  <si>
    <t>ENTIDAD</t>
  </si>
  <si>
    <t>MUNICIPALIDAD PROVINCIAL DE PIURA</t>
  </si>
  <si>
    <t>PIUA - PIURA - PIURA</t>
  </si>
  <si>
    <t>LUGAR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</si>
</sst>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.&quot;\ #,##0;&quot;S.&quot;\ \-#,##0"/>
    <numFmt numFmtId="179" formatCode="&quot;S.&quot;\ #,##0;[Red]&quot;S.&quot;\ \-#,##0"/>
    <numFmt numFmtId="180" formatCode="&quot;S.&quot;\ #,##0.00;&quot;S.&quot;\ \-#,##0.00"/>
    <numFmt numFmtId="181" formatCode="&quot;S.&quot;\ #,##0.00;[Red]&quot;S.&quot;\ \-#,##0.00"/>
    <numFmt numFmtId="182" formatCode="_ &quot;S.&quot;\ * #,##0_ ;_ &quot;S.&quot;\ * \-#,##0_ ;_ &quot;S.&quot;\ * &quot;-&quot;_ ;_ @_ "/>
    <numFmt numFmtId="183" formatCode="_ &quot;S.&quot;\ * #,##0.00_ ;_ &quot;S.&quot;\ * \-#,##0.00_ ;_ &quot;S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0000"/>
    <numFmt numFmtId="193" formatCode="0.0000"/>
    <numFmt numFmtId="194" formatCode="0.000"/>
    <numFmt numFmtId="195" formatCode="0.0"/>
    <numFmt numFmtId="196" formatCode="_([$€-2]\ * #,##0.00_);_([$€-2]\ * \(#,##0.00\);_([$€-2]\ * &quot;-&quot;??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%"/>
    <numFmt numFmtId="202" formatCode="[$-280A]dddd\,\ dd&quot; de &quot;mmmm&quot; de &quot;yyyy"/>
    <numFmt numFmtId="203" formatCode="[$-280A]hh:mm:ss\ AM/PM"/>
    <numFmt numFmtId="204" formatCode="&quot;S/.&quot;\ #,##0.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9" fillId="0" borderId="17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50" fillId="0" borderId="16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2" fontId="1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4" fontId="51" fillId="34" borderId="0" xfId="0" applyNumberFormat="1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/>
    </xf>
    <xf numFmtId="0" fontId="51" fillId="35" borderId="1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9" fontId="0" fillId="0" borderId="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arq\PRESUPUESTOS\CUADROS%20DICK%20RETO\RESUMEN%20final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BILIARIO"/>
      <sheetName val="DESAGREAGDO EXPEDIENTE TECNICO"/>
      <sheetName val="desagregado supervision"/>
      <sheetName val="COMPAR"/>
      <sheetName val="RESUMEN"/>
      <sheetName val="INF+EQUI+MIT"/>
      <sheetName val="CAPACITACION"/>
      <sheetName val="MITIGACION AMBIENTAL (2)"/>
      <sheetName val="MITIGACION AMBIENTAL SOMAT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B4" sqref="B4"/>
    </sheetView>
  </sheetViews>
  <sheetFormatPr defaultColWidth="11.421875" defaultRowHeight="12.75"/>
  <cols>
    <col min="1" max="1" width="39.421875" style="0" customWidth="1"/>
    <col min="2" max="2" width="42.140625" style="0" customWidth="1"/>
  </cols>
  <sheetData>
    <row r="1" spans="1:2" ht="15">
      <c r="A1" s="5"/>
      <c r="B1" s="7" t="s">
        <v>4</v>
      </c>
    </row>
    <row r="2" ht="12.75">
      <c r="A2" s="5"/>
    </row>
    <row r="3" spans="1:2" ht="12.75">
      <c r="A3" s="8" t="e">
        <f>#REF!</f>
        <v>#REF!</v>
      </c>
      <c r="B3" s="8" t="e">
        <f>#REF!</f>
        <v>#REF!</v>
      </c>
    </row>
    <row r="4" spans="1:6" ht="15">
      <c r="A4" s="8"/>
      <c r="B4" s="8" t="e">
        <f>#REF!</f>
        <v>#REF!</v>
      </c>
      <c r="F4" s="14"/>
    </row>
    <row r="5" spans="1:2" ht="12.75">
      <c r="A5" s="8" t="e">
        <f>#REF!</f>
        <v>#REF!</v>
      </c>
      <c r="B5" s="8" t="e">
        <f>#REF!</f>
        <v>#REF!</v>
      </c>
    </row>
    <row r="6" spans="1:2" ht="12.75">
      <c r="A6" s="8" t="e">
        <f>#REF!</f>
        <v>#REF!</v>
      </c>
      <c r="B6" s="8"/>
    </row>
    <row r="7" spans="1:2" ht="12.75">
      <c r="A7" s="8" t="e">
        <f>#REF!</f>
        <v>#REF!</v>
      </c>
      <c r="B7" s="8" t="e">
        <f>#REF!</f>
        <v>#REF!</v>
      </c>
    </row>
    <row r="8" spans="1:2" ht="13.5" thickBot="1">
      <c r="A8" s="8"/>
      <c r="B8" s="2"/>
    </row>
    <row r="9" spans="1:5" ht="13.5" thickBot="1">
      <c r="A9" s="15" t="s">
        <v>6</v>
      </c>
      <c r="B9" s="16" t="s">
        <v>24</v>
      </c>
      <c r="C9" s="17"/>
      <c r="D9" s="3"/>
      <c r="E9" s="3"/>
    </row>
    <row r="10" spans="1:5" ht="13.5" thickBot="1">
      <c r="A10" s="3"/>
      <c r="D10" s="3"/>
      <c r="E10" s="3"/>
    </row>
    <row r="11" spans="1:5" ht="13.5" thickBot="1">
      <c r="A11" s="18" t="s">
        <v>0</v>
      </c>
      <c r="B11" s="19" t="s">
        <v>2</v>
      </c>
      <c r="C11" s="20" t="s">
        <v>8</v>
      </c>
      <c r="D11" s="3"/>
      <c r="E11" s="3"/>
    </row>
    <row r="12" spans="1:5" ht="12.75">
      <c r="A12" s="26"/>
      <c r="B12" s="27"/>
      <c r="C12" s="28"/>
      <c r="D12" s="3"/>
      <c r="E12" s="3"/>
    </row>
    <row r="13" spans="1:5" ht="12.75">
      <c r="A13" s="21" t="str">
        <f>A19</f>
        <v>2.6.8.1.4.2</v>
      </c>
      <c r="B13" s="3" t="str">
        <f>B19</f>
        <v>GASTOS POR LA COMPRA DE BIENES</v>
      </c>
      <c r="C13" s="24">
        <f>C25</f>
        <v>0</v>
      </c>
      <c r="D13" s="3"/>
      <c r="E13" s="3"/>
    </row>
    <row r="14" spans="1:5" ht="12.75">
      <c r="A14" s="23" t="str">
        <f>A28</f>
        <v>2.6.8.1.4.3</v>
      </c>
      <c r="B14" s="44" t="str">
        <f>B28</f>
        <v>GASTOS POR LA CONTRATACION DE SERVICIOS</v>
      </c>
      <c r="C14" s="24">
        <f>C38</f>
        <v>0</v>
      </c>
      <c r="D14" s="5"/>
      <c r="E14" s="6"/>
    </row>
    <row r="15" spans="1:5" ht="13.5" thickBot="1">
      <c r="A15" s="21"/>
      <c r="B15" s="3"/>
      <c r="C15" s="24"/>
      <c r="D15" s="5"/>
      <c r="E15" s="6"/>
    </row>
    <row r="16" spans="1:5" ht="13.5" thickBot="1">
      <c r="A16" s="29" t="s">
        <v>3</v>
      </c>
      <c r="B16" s="30"/>
      <c r="C16" s="31">
        <f>SUM(C12:C15)</f>
        <v>0</v>
      </c>
      <c r="D16" s="5"/>
      <c r="E16" s="6"/>
    </row>
    <row r="17" spans="1:5" ht="12.75">
      <c r="A17" s="67"/>
      <c r="B17" s="67"/>
      <c r="C17" s="70"/>
      <c r="D17" s="5"/>
      <c r="E17" s="6"/>
    </row>
    <row r="18" spans="1:5" ht="12.75">
      <c r="A18" s="67"/>
      <c r="B18" s="67"/>
      <c r="C18" s="70"/>
      <c r="D18" s="5"/>
      <c r="E18" s="6"/>
    </row>
    <row r="19" spans="1:5" ht="13.5" thickBot="1">
      <c r="A19" s="45" t="s">
        <v>26</v>
      </c>
      <c r="B19" s="47" t="s">
        <v>27</v>
      </c>
      <c r="D19" s="5"/>
      <c r="E19" s="6"/>
    </row>
    <row r="20" spans="1:5" ht="13.5" thickBot="1">
      <c r="A20" s="52" t="s">
        <v>2</v>
      </c>
      <c r="B20" s="53"/>
      <c r="C20" s="54" t="s">
        <v>13</v>
      </c>
      <c r="D20" s="5"/>
      <c r="E20" s="6"/>
    </row>
    <row r="21" spans="1:5" ht="12.75">
      <c r="A21" s="26"/>
      <c r="B21" s="27"/>
      <c r="C21" s="58"/>
      <c r="D21" s="11"/>
      <c r="E21" s="11"/>
    </row>
    <row r="22" spans="1:5" ht="12.75">
      <c r="A22" s="68" t="s">
        <v>31</v>
      </c>
      <c r="B22" s="57"/>
      <c r="C22" s="24"/>
      <c r="D22" s="11"/>
      <c r="E22" s="11"/>
    </row>
    <row r="23" spans="1:5" ht="12.75">
      <c r="A23" s="68" t="s">
        <v>32</v>
      </c>
      <c r="B23" s="57"/>
      <c r="C23" s="24"/>
      <c r="D23" s="11"/>
      <c r="E23" s="11"/>
    </row>
    <row r="24" spans="1:5" ht="13.5" thickBot="1">
      <c r="A24" s="48"/>
      <c r="B24" s="49"/>
      <c r="C24" s="59"/>
      <c r="D24" s="11"/>
      <c r="E24" s="11"/>
    </row>
    <row r="25" spans="1:5" ht="13.5" thickBot="1">
      <c r="A25" s="38"/>
      <c r="B25" s="30" t="s">
        <v>1</v>
      </c>
      <c r="C25" s="31"/>
      <c r="D25" s="11"/>
      <c r="E25" s="11"/>
    </row>
    <row r="26" spans="1:5" ht="12.75">
      <c r="A26" s="3"/>
      <c r="B26" s="8"/>
      <c r="C26" s="11"/>
      <c r="D26" s="11"/>
      <c r="E26" s="11"/>
    </row>
    <row r="27" spans="1:5" ht="12.75">
      <c r="A27" s="3"/>
      <c r="B27" s="8"/>
      <c r="C27" s="11"/>
      <c r="D27" s="11"/>
      <c r="E27" s="11"/>
    </row>
    <row r="28" spans="1:4" ht="13.5" thickBot="1">
      <c r="A28" s="45" t="s">
        <v>21</v>
      </c>
      <c r="B28" s="47" t="s">
        <v>15</v>
      </c>
      <c r="D28" s="65"/>
    </row>
    <row r="29" spans="1:4" ht="13.5" thickBot="1">
      <c r="A29" s="52" t="s">
        <v>2</v>
      </c>
      <c r="B29" s="53"/>
      <c r="C29" s="54" t="s">
        <v>13</v>
      </c>
      <c r="D29" s="66"/>
    </row>
    <row r="30" spans="1:4" ht="12.75">
      <c r="A30" s="26"/>
      <c r="B30" s="27"/>
      <c r="C30" s="58"/>
      <c r="D30" s="65"/>
    </row>
    <row r="31" spans="1:5" ht="12.75">
      <c r="A31" s="68" t="s">
        <v>35</v>
      </c>
      <c r="B31" s="69"/>
      <c r="C31" s="74"/>
      <c r="D31" s="71"/>
      <c r="E31" s="72"/>
    </row>
    <row r="32" spans="1:5" ht="12.75">
      <c r="A32" s="68"/>
      <c r="B32" s="69"/>
      <c r="C32" s="74"/>
      <c r="D32" s="71"/>
      <c r="E32" s="72"/>
    </row>
    <row r="33" spans="1:5" ht="12.75">
      <c r="A33" s="68" t="s">
        <v>29</v>
      </c>
      <c r="B33" s="69"/>
      <c r="C33" s="74"/>
      <c r="D33" s="71"/>
      <c r="E33" s="72"/>
    </row>
    <row r="34" spans="1:5" ht="12.75">
      <c r="A34" s="68" t="s">
        <v>30</v>
      </c>
      <c r="B34" s="69"/>
      <c r="C34" s="74"/>
      <c r="D34" s="71"/>
      <c r="E34" s="72"/>
    </row>
    <row r="35" spans="1:5" ht="12.75">
      <c r="A35" s="68"/>
      <c r="B35" s="69"/>
      <c r="C35" s="74"/>
      <c r="D35" s="71"/>
      <c r="E35" s="72"/>
    </row>
    <row r="36" spans="1:5" ht="12.75">
      <c r="A36" s="68" t="s">
        <v>33</v>
      </c>
      <c r="B36" s="69"/>
      <c r="C36" s="74"/>
      <c r="D36" s="71"/>
      <c r="E36" s="72"/>
    </row>
    <row r="37" spans="1:5" ht="13.5" thickBot="1">
      <c r="A37" s="68" t="s">
        <v>34</v>
      </c>
      <c r="B37" s="69"/>
      <c r="C37" s="74"/>
      <c r="D37" s="71"/>
      <c r="E37" s="72"/>
    </row>
    <row r="38" spans="1:5" ht="13.5" thickBot="1">
      <c r="A38" s="75"/>
      <c r="B38" s="76" t="s">
        <v>1</v>
      </c>
      <c r="C38" s="77">
        <f>SUM(C31:C37)</f>
        <v>0</v>
      </c>
      <c r="D38" s="71"/>
      <c r="E38" s="73"/>
    </row>
    <row r="39" spans="4:5" ht="12.75">
      <c r="D39" s="65"/>
      <c r="E39" s="65"/>
    </row>
    <row r="40" spans="4:5" ht="12.75">
      <c r="D40" s="65"/>
      <c r="E40" s="65"/>
    </row>
  </sheetData>
  <sheetProtection/>
  <printOptions horizontalCentered="1" verticalCentered="1"/>
  <pageMargins left="0.7480314960629921" right="0.7480314960629921" top="0.984251968503937" bottom="0.984251968503937" header="0" footer="0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6.28125" style="0" customWidth="1"/>
    <col min="2" max="2" width="51.8515625" style="0" customWidth="1"/>
  </cols>
  <sheetData>
    <row r="1" spans="1:2" ht="15">
      <c r="A1" s="5"/>
      <c r="B1" s="7" t="s">
        <v>4</v>
      </c>
    </row>
    <row r="2" ht="12.75">
      <c r="A2" s="5"/>
    </row>
    <row r="3" spans="1:2" ht="12.75">
      <c r="A3" s="8" t="e">
        <f>#REF!</f>
        <v>#REF!</v>
      </c>
      <c r="B3" s="8" t="e">
        <f>#REF!</f>
        <v>#REF!</v>
      </c>
    </row>
    <row r="4" spans="1:6" ht="15">
      <c r="A4" s="8"/>
      <c r="B4" s="8" t="e">
        <f>#REF!</f>
        <v>#REF!</v>
      </c>
      <c r="F4" s="14"/>
    </row>
    <row r="5" spans="1:2" ht="12.75">
      <c r="A5" s="8" t="e">
        <f>#REF!</f>
        <v>#REF!</v>
      </c>
      <c r="B5" s="8" t="e">
        <f>#REF!</f>
        <v>#REF!</v>
      </c>
    </row>
    <row r="6" spans="1:2" ht="12.75">
      <c r="A6" s="8" t="e">
        <f>#REF!</f>
        <v>#REF!</v>
      </c>
      <c r="B6" s="8" t="e">
        <f>#REF!</f>
        <v>#REF!</v>
      </c>
    </row>
    <row r="7" spans="1:2" ht="12.75">
      <c r="A7" s="8" t="e">
        <f>#REF!</f>
        <v>#REF!</v>
      </c>
      <c r="B7" s="8" t="e">
        <f>#REF!</f>
        <v>#REF!</v>
      </c>
    </row>
    <row r="8" spans="1:2" ht="13.5" thickBot="1">
      <c r="A8" s="8"/>
      <c r="B8" s="2"/>
    </row>
    <row r="9" spans="1:5" ht="13.5" thickBot="1">
      <c r="A9" s="15" t="s">
        <v>5</v>
      </c>
      <c r="B9" s="16" t="s">
        <v>23</v>
      </c>
      <c r="C9" s="17"/>
      <c r="D9" s="3"/>
      <c r="E9" s="3"/>
    </row>
    <row r="10" spans="1:5" ht="13.5" thickBot="1">
      <c r="A10" s="3"/>
      <c r="D10" s="3"/>
      <c r="E10" s="3"/>
    </row>
    <row r="11" spans="1:5" ht="13.5" thickBot="1">
      <c r="A11" s="18" t="s">
        <v>0</v>
      </c>
      <c r="B11" s="19" t="s">
        <v>2</v>
      </c>
      <c r="C11" s="20" t="s">
        <v>8</v>
      </c>
      <c r="D11" s="3"/>
      <c r="E11" s="3"/>
    </row>
    <row r="12" spans="1:5" ht="4.5" customHeight="1">
      <c r="A12" s="26"/>
      <c r="B12" s="27"/>
      <c r="C12" s="28"/>
      <c r="D12" s="3"/>
      <c r="E12" s="3"/>
    </row>
    <row r="13" spans="1:5" ht="12.75" hidden="1">
      <c r="A13" s="23" t="s">
        <v>16</v>
      </c>
      <c r="B13" s="44" t="s">
        <v>18</v>
      </c>
      <c r="C13" s="24"/>
      <c r="D13" s="5"/>
      <c r="E13" s="6"/>
    </row>
    <row r="14" spans="1:5" ht="12.75" hidden="1">
      <c r="A14" s="23" t="s">
        <v>17</v>
      </c>
      <c r="B14" s="46" t="s">
        <v>18</v>
      </c>
      <c r="C14" s="24"/>
      <c r="D14" s="5"/>
      <c r="E14" s="6"/>
    </row>
    <row r="15" spans="1:5" ht="12.75" hidden="1">
      <c r="A15" s="23" t="s">
        <v>19</v>
      </c>
      <c r="B15" s="44" t="s">
        <v>20</v>
      </c>
      <c r="C15" s="24"/>
      <c r="D15" s="5"/>
      <c r="E15" s="6"/>
    </row>
    <row r="16" spans="1:5" ht="12.75">
      <c r="A16" s="23" t="str">
        <f>A20</f>
        <v>2.6.8.1.4.2</v>
      </c>
      <c r="B16" s="44" t="str">
        <f>B20</f>
        <v>GASTOS POR LA COMPRA DE BIENES</v>
      </c>
      <c r="C16" s="24" t="e">
        <f>C25</f>
        <v>#REF!</v>
      </c>
      <c r="D16" s="5"/>
      <c r="E16" s="6"/>
    </row>
    <row r="17" spans="1:5" ht="13.5" thickBot="1">
      <c r="A17" s="23" t="s">
        <v>21</v>
      </c>
      <c r="B17" s="44" t="s">
        <v>15</v>
      </c>
      <c r="C17" s="24" t="e">
        <f>D35</f>
        <v>#REF!</v>
      </c>
      <c r="D17" s="5"/>
      <c r="E17" s="6"/>
    </row>
    <row r="18" spans="1:5" ht="13.5" thickBot="1">
      <c r="A18" s="29" t="s">
        <v>3</v>
      </c>
      <c r="B18" s="30"/>
      <c r="C18" s="31" t="e">
        <f>SUM(C13:C17)</f>
        <v>#REF!</v>
      </c>
      <c r="D18" s="5"/>
      <c r="E18" s="6"/>
    </row>
    <row r="19" spans="1:5" ht="12.75">
      <c r="A19" s="3"/>
      <c r="B19" s="8"/>
      <c r="C19" s="11"/>
      <c r="D19" s="11"/>
      <c r="E19" s="11"/>
    </row>
    <row r="20" spans="1:5" ht="13.5" thickBot="1">
      <c r="A20" s="45" t="s">
        <v>26</v>
      </c>
      <c r="B20" s="47" t="s">
        <v>27</v>
      </c>
      <c r="D20" s="11"/>
      <c r="E20" s="11"/>
    </row>
    <row r="21" spans="1:5" ht="13.5" thickBot="1">
      <c r="A21" s="52" t="s">
        <v>2</v>
      </c>
      <c r="B21" s="53"/>
      <c r="C21" s="54" t="s">
        <v>13</v>
      </c>
      <c r="D21" s="11"/>
      <c r="E21" s="11"/>
    </row>
    <row r="22" spans="1:5" ht="12.75">
      <c r="A22" s="26"/>
      <c r="B22" s="27"/>
      <c r="C22" s="58"/>
      <c r="D22" s="11"/>
      <c r="E22" s="11"/>
    </row>
    <row r="23" spans="1:5" ht="12.75">
      <c r="A23" s="60" t="s">
        <v>28</v>
      </c>
      <c r="B23" s="57"/>
      <c r="C23" s="24" t="e">
        <f>'[1]DESAGREAGDO EXPEDIENTE TECNICO'!#REF!</f>
        <v>#REF!</v>
      </c>
      <c r="D23" s="11"/>
      <c r="E23" s="11"/>
    </row>
    <row r="24" spans="1:5" ht="13.5" thickBot="1">
      <c r="A24" s="48"/>
      <c r="B24" s="49"/>
      <c r="C24" s="59"/>
      <c r="D24" s="11"/>
      <c r="E24" s="11"/>
    </row>
    <row r="25" spans="1:5" ht="13.5" thickBot="1">
      <c r="A25" s="38"/>
      <c r="B25" s="30" t="s">
        <v>1</v>
      </c>
      <c r="C25" s="31" t="e">
        <f>SUM(C23:C24)</f>
        <v>#REF!</v>
      </c>
      <c r="D25" s="11"/>
      <c r="E25" s="11"/>
    </row>
    <row r="26" spans="1:5" ht="12.75">
      <c r="A26" s="3"/>
      <c r="B26" s="8"/>
      <c r="C26" s="11"/>
      <c r="D26" s="11"/>
      <c r="E26" s="11"/>
    </row>
    <row r="27" spans="1:5" ht="12.75">
      <c r="A27" s="3"/>
      <c r="B27" s="8"/>
      <c r="C27" s="11"/>
      <c r="D27" s="11"/>
      <c r="E27" s="11"/>
    </row>
    <row r="28" spans="1:5" ht="12.75">
      <c r="A28" s="3"/>
      <c r="B28" s="8"/>
      <c r="C28" s="11"/>
      <c r="D28" s="11"/>
      <c r="E28" s="11"/>
    </row>
    <row r="29" spans="1:2" ht="13.5" thickBot="1">
      <c r="A29" s="45" t="s">
        <v>21</v>
      </c>
      <c r="B29" s="47" t="s">
        <v>15</v>
      </c>
    </row>
    <row r="30" spans="1:4" ht="13.5" thickBot="1">
      <c r="A30" s="32" t="s">
        <v>2</v>
      </c>
      <c r="B30" s="33" t="s">
        <v>36</v>
      </c>
      <c r="C30" s="32" t="s">
        <v>9</v>
      </c>
      <c r="D30" s="32" t="s">
        <v>3</v>
      </c>
    </row>
    <row r="31" spans="1:4" ht="12.75">
      <c r="A31" s="26"/>
      <c r="B31" s="27"/>
      <c r="C31" s="34"/>
      <c r="D31" s="28"/>
    </row>
    <row r="32" spans="1:4" ht="12.75">
      <c r="A32" s="23" t="s">
        <v>10</v>
      </c>
      <c r="B32" s="5" t="e">
        <f>'[1]DESAGREAGDO EXPEDIENTE TECNICO'!#REF!</f>
        <v>#REF!</v>
      </c>
      <c r="C32" s="5">
        <v>1</v>
      </c>
      <c r="D32" s="22" t="e">
        <f>B32*C32</f>
        <v>#REF!</v>
      </c>
    </row>
    <row r="33" spans="1:4" ht="12.75">
      <c r="A33" s="23" t="e">
        <f>'[1]DESAGREAGDO EXPEDIENTE TECNICO'!#REF!</f>
        <v>#REF!</v>
      </c>
      <c r="B33" s="5" t="e">
        <f>'[1]DESAGREAGDO EXPEDIENTE TECNICO'!#REF!</f>
        <v>#REF!</v>
      </c>
      <c r="C33" s="5">
        <v>1</v>
      </c>
      <c r="D33" s="22" t="e">
        <f>B33*C33</f>
        <v>#REF!</v>
      </c>
    </row>
    <row r="34" spans="1:4" ht="13.5" thickBot="1">
      <c r="A34" s="25"/>
      <c r="B34" s="35"/>
      <c r="C34" s="36"/>
      <c r="D34" s="37"/>
    </row>
    <row r="35" spans="1:4" ht="13.5" thickBot="1">
      <c r="A35" s="38"/>
      <c r="B35" s="30" t="s">
        <v>1</v>
      </c>
      <c r="C35" s="39"/>
      <c r="D35" s="40" t="e">
        <f>SUM(D32:D34)</f>
        <v>#REF!</v>
      </c>
    </row>
    <row r="36" spans="1:3" ht="12.75">
      <c r="A36" s="3"/>
      <c r="B36" s="10"/>
      <c r="C36" s="4"/>
    </row>
    <row r="37" ht="12.75">
      <c r="A37" s="3"/>
    </row>
    <row r="38" spans="2:3" ht="12.75">
      <c r="B38" s="2"/>
      <c r="C38" s="4"/>
    </row>
  </sheetData>
  <sheetProtection/>
  <printOptions horizontalCentered="1" verticalCentered="1"/>
  <pageMargins left="0.75" right="0.75" top="1" bottom="1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51"/>
  <sheetViews>
    <sheetView tabSelected="1" view="pageBreakPreview" zoomScale="85" zoomScaleSheetLayoutView="85" zoomScalePageLayoutView="0" workbookViewId="0" topLeftCell="A28">
      <selection activeCell="A7" sqref="A7"/>
    </sheetView>
  </sheetViews>
  <sheetFormatPr defaultColWidth="11.421875" defaultRowHeight="12.75"/>
  <cols>
    <col min="1" max="1" width="31.140625" style="0" customWidth="1"/>
    <col min="2" max="2" width="43.8515625" style="0" customWidth="1"/>
    <col min="3" max="3" width="8.28125" style="0" customWidth="1"/>
    <col min="4" max="4" width="9.7109375" style="0" customWidth="1"/>
    <col min="5" max="5" width="19.421875" style="0" customWidth="1"/>
    <col min="8" max="8" width="11.7109375" style="0" bestFit="1" customWidth="1"/>
  </cols>
  <sheetData>
    <row r="1" spans="1:4" ht="15">
      <c r="A1" s="5"/>
      <c r="B1" s="7" t="s">
        <v>43</v>
      </c>
      <c r="C1" s="7"/>
      <c r="D1" s="7"/>
    </row>
    <row r="2" ht="12.75">
      <c r="A2" s="5"/>
    </row>
    <row r="3" spans="1:5" ht="46.5" customHeight="1">
      <c r="A3" s="81" t="s">
        <v>59</v>
      </c>
      <c r="B3" s="93" t="s">
        <v>58</v>
      </c>
      <c r="C3" s="93"/>
      <c r="D3" s="93"/>
      <c r="E3" s="79"/>
    </row>
    <row r="4" spans="1:6" ht="15">
      <c r="A4" s="8"/>
      <c r="B4" s="47"/>
      <c r="C4" s="47"/>
      <c r="D4" s="47"/>
      <c r="F4" s="14"/>
    </row>
    <row r="5" spans="1:4" ht="12.75">
      <c r="A5" s="8" t="s">
        <v>60</v>
      </c>
      <c r="B5" s="8" t="s">
        <v>61</v>
      </c>
      <c r="C5" s="8"/>
      <c r="D5" s="8"/>
    </row>
    <row r="6" spans="1:4" ht="12.75">
      <c r="A6" s="8" t="s">
        <v>63</v>
      </c>
      <c r="B6" s="8" t="s">
        <v>62</v>
      </c>
      <c r="C6" s="8"/>
      <c r="D6" s="8"/>
    </row>
    <row r="7" spans="1:4" ht="13.5" thickBot="1">
      <c r="A7" s="8"/>
      <c r="B7" s="2"/>
      <c r="C7" s="2"/>
      <c r="D7" s="2"/>
    </row>
    <row r="8" spans="1:5" ht="13.5" thickBot="1">
      <c r="A8" s="15" t="s">
        <v>37</v>
      </c>
      <c r="B8" s="16" t="s">
        <v>41</v>
      </c>
      <c r="C8" s="16"/>
      <c r="D8" s="16"/>
      <c r="E8" s="17"/>
    </row>
    <row r="9" ht="13.5" thickBot="1">
      <c r="A9" s="3"/>
    </row>
    <row r="10" spans="1:5" ht="13.5" thickBot="1">
      <c r="A10" s="18" t="s">
        <v>0</v>
      </c>
      <c r="B10" s="19" t="s">
        <v>2</v>
      </c>
      <c r="C10" s="19"/>
      <c r="D10" s="19"/>
      <c r="E10" s="20" t="s">
        <v>8</v>
      </c>
    </row>
    <row r="11" spans="1:5" ht="6" customHeight="1">
      <c r="A11" s="26"/>
      <c r="B11" s="27"/>
      <c r="C11" s="27"/>
      <c r="D11" s="27"/>
      <c r="E11" s="28"/>
    </row>
    <row r="12" spans="1:5" ht="12.75" hidden="1">
      <c r="A12" s="23" t="s">
        <v>11</v>
      </c>
      <c r="B12" s="12" t="s">
        <v>7</v>
      </c>
      <c r="C12" s="12"/>
      <c r="D12" s="12"/>
      <c r="E12" s="24"/>
    </row>
    <row r="13" spans="1:5" ht="13.5" thickBot="1">
      <c r="A13" s="23" t="s">
        <v>21</v>
      </c>
      <c r="B13" s="44" t="s">
        <v>15</v>
      </c>
      <c r="C13" s="44"/>
      <c r="D13" s="44"/>
      <c r="E13" s="24">
        <f>+E51</f>
        <v>86084.068</v>
      </c>
    </row>
    <row r="14" spans="1:5" ht="13.5" thickBot="1">
      <c r="A14" s="83" t="s">
        <v>3</v>
      </c>
      <c r="B14" s="76"/>
      <c r="C14" s="76"/>
      <c r="D14" s="76"/>
      <c r="E14" s="85">
        <f>SUM(E11:E13)</f>
        <v>86084.068</v>
      </c>
    </row>
    <row r="15" spans="1:5" ht="9.75" customHeight="1">
      <c r="A15" s="3"/>
      <c r="B15" s="8"/>
      <c r="C15" s="8"/>
      <c r="D15" s="8"/>
      <c r="E15" s="11"/>
    </row>
    <row r="16" spans="1:5" ht="3" customHeight="1" hidden="1">
      <c r="A16" s="3"/>
      <c r="B16" s="8"/>
      <c r="C16" s="8"/>
      <c r="D16" s="8"/>
      <c r="E16" s="11"/>
    </row>
    <row r="17" spans="1:5" ht="12.75" hidden="1">
      <c r="A17" s="3"/>
      <c r="B17" s="8"/>
      <c r="C17" s="8"/>
      <c r="D17" s="8"/>
      <c r="E17" s="11"/>
    </row>
    <row r="18" spans="1:4" ht="12.75" hidden="1">
      <c r="A18" s="8" t="s">
        <v>12</v>
      </c>
      <c r="B18" s="8"/>
      <c r="C18" s="8"/>
      <c r="D18" s="8"/>
    </row>
    <row r="19" spans="1:5" ht="13.5" hidden="1" thickBot="1">
      <c r="A19" s="32" t="s">
        <v>2</v>
      </c>
      <c r="B19" s="33" t="s">
        <v>14</v>
      </c>
      <c r="C19" s="33"/>
      <c r="D19" s="33"/>
      <c r="E19" s="32" t="s">
        <v>9</v>
      </c>
    </row>
    <row r="20" spans="1:5" ht="12.75" hidden="1">
      <c r="A20" s="26"/>
      <c r="B20" s="27"/>
      <c r="C20" s="27"/>
      <c r="D20" s="27"/>
      <c r="E20" s="34"/>
    </row>
    <row r="21" spans="1:5" ht="12.75" hidden="1">
      <c r="A21" s="23" t="s">
        <v>10</v>
      </c>
      <c r="B21" s="3">
        <v>4500</v>
      </c>
      <c r="C21" s="3"/>
      <c r="D21" s="3"/>
      <c r="E21" s="5">
        <v>1</v>
      </c>
    </row>
    <row r="22" spans="1:5" ht="13.5" hidden="1" thickBot="1">
      <c r="A22" s="25"/>
      <c r="B22" s="35"/>
      <c r="C22" s="35"/>
      <c r="D22" s="35"/>
      <c r="E22" s="36"/>
    </row>
    <row r="23" spans="1:5" ht="13.5" hidden="1" thickBot="1">
      <c r="A23" s="38"/>
      <c r="B23" s="30" t="s">
        <v>1</v>
      </c>
      <c r="C23" s="30"/>
      <c r="D23" s="30"/>
      <c r="E23" s="39"/>
    </row>
    <row r="24" spans="1:5" ht="12.75" hidden="1">
      <c r="A24" s="41"/>
      <c r="B24" s="27"/>
      <c r="C24" s="27"/>
      <c r="D24" s="27"/>
      <c r="E24" s="42"/>
    </row>
    <row r="25" spans="1:5" ht="12.75">
      <c r="A25" s="9"/>
      <c r="B25" s="3"/>
      <c r="C25" s="3"/>
      <c r="D25" s="3"/>
      <c r="E25" s="43"/>
    </row>
    <row r="26" spans="1:8" ht="13.5" thickBot="1">
      <c r="A26" s="45" t="s">
        <v>21</v>
      </c>
      <c r="B26" s="47" t="s">
        <v>15</v>
      </c>
      <c r="C26" s="47"/>
      <c r="D26" s="47"/>
      <c r="F26" s="3"/>
      <c r="H26" s="80"/>
    </row>
    <row r="27" spans="1:6" ht="13.5" thickBot="1">
      <c r="A27" s="86" t="s">
        <v>2</v>
      </c>
      <c r="B27" s="87"/>
      <c r="C27" s="87"/>
      <c r="D27" s="87"/>
      <c r="E27" s="88" t="s">
        <v>13</v>
      </c>
      <c r="F27" s="3"/>
    </row>
    <row r="28" spans="1:6" ht="12.75">
      <c r="A28" s="26"/>
      <c r="B28" s="27"/>
      <c r="C28" s="27"/>
      <c r="D28" s="27"/>
      <c r="E28" s="58"/>
      <c r="F28" s="5"/>
    </row>
    <row r="29" spans="1:6" ht="30" customHeight="1">
      <c r="A29" s="94" t="s">
        <v>22</v>
      </c>
      <c r="B29" s="95"/>
      <c r="C29" s="79"/>
      <c r="D29" s="79"/>
      <c r="E29" s="24"/>
      <c r="F29" s="3"/>
    </row>
    <row r="30" spans="1:6" ht="30" customHeight="1" thickBot="1">
      <c r="A30" s="48"/>
      <c r="B30" s="49"/>
      <c r="C30" s="49"/>
      <c r="D30" s="49"/>
      <c r="E30" s="59"/>
      <c r="F30" s="3"/>
    </row>
    <row r="31" spans="1:8" ht="30" customHeight="1">
      <c r="A31" s="63" t="s">
        <v>25</v>
      </c>
      <c r="B31" s="56"/>
      <c r="C31" s="88" t="s">
        <v>14</v>
      </c>
      <c r="D31" s="88" t="s">
        <v>38</v>
      </c>
      <c r="E31" s="51">
        <f>SUM(E32:E38)</f>
        <v>67250</v>
      </c>
      <c r="F31" s="78"/>
      <c r="H31" s="1"/>
    </row>
    <row r="32" spans="1:6" ht="30" customHeight="1">
      <c r="A32" s="64" t="s">
        <v>46</v>
      </c>
      <c r="B32" s="56"/>
      <c r="C32" s="56">
        <v>7000</v>
      </c>
      <c r="D32" s="56">
        <v>3</v>
      </c>
      <c r="E32" s="82">
        <f aca="true" t="shared" si="0" ref="E32:E38">+D32*C32</f>
        <v>21000</v>
      </c>
      <c r="F32" s="78"/>
    </row>
    <row r="33" spans="1:6" ht="30" customHeight="1">
      <c r="A33" s="64" t="s">
        <v>47</v>
      </c>
      <c r="B33" s="56"/>
      <c r="C33" s="56">
        <v>5000</v>
      </c>
      <c r="D33" s="56">
        <v>2.5</v>
      </c>
      <c r="E33" s="82">
        <f t="shared" si="0"/>
        <v>12500</v>
      </c>
      <c r="F33" s="78"/>
    </row>
    <row r="34" spans="1:6" ht="30" customHeight="1">
      <c r="A34" s="64" t="s">
        <v>57</v>
      </c>
      <c r="B34" s="56"/>
      <c r="C34" s="56">
        <v>5000</v>
      </c>
      <c r="D34" s="56">
        <v>2.5</v>
      </c>
      <c r="E34" s="82">
        <f>+D34*C34</f>
        <v>12500</v>
      </c>
      <c r="F34" s="78"/>
    </row>
    <row r="35" spans="1:6" ht="30" customHeight="1">
      <c r="A35" s="64" t="s">
        <v>42</v>
      </c>
      <c r="B35" s="56"/>
      <c r="C35" s="56">
        <v>4500</v>
      </c>
      <c r="D35" s="56">
        <v>2.5</v>
      </c>
      <c r="E35" s="82">
        <f t="shared" si="0"/>
        <v>11250</v>
      </c>
      <c r="F35" s="78"/>
    </row>
    <row r="36" spans="1:6" ht="30" customHeight="1">
      <c r="A36" s="64" t="s">
        <v>39</v>
      </c>
      <c r="B36" s="56"/>
      <c r="C36" s="56">
        <v>2000</v>
      </c>
      <c r="D36" s="56">
        <v>2.5</v>
      </c>
      <c r="E36" s="82">
        <f t="shared" si="0"/>
        <v>5000</v>
      </c>
      <c r="F36" s="78"/>
    </row>
    <row r="37" spans="1:6" ht="30" customHeight="1">
      <c r="A37" s="64" t="s">
        <v>44</v>
      </c>
      <c r="B37" s="56"/>
      <c r="C37" s="56">
        <v>1500</v>
      </c>
      <c r="D37" s="56">
        <v>2.5</v>
      </c>
      <c r="E37" s="82">
        <f t="shared" si="0"/>
        <v>3750</v>
      </c>
      <c r="F37" s="78"/>
    </row>
    <row r="38" spans="1:6" ht="30" customHeight="1">
      <c r="A38" s="64" t="s">
        <v>40</v>
      </c>
      <c r="B38" s="56"/>
      <c r="C38" s="56">
        <v>500</v>
      </c>
      <c r="D38" s="56">
        <v>2.5</v>
      </c>
      <c r="E38" s="89">
        <f t="shared" si="0"/>
        <v>1250</v>
      </c>
      <c r="F38" s="78"/>
    </row>
    <row r="39" spans="1:6" ht="30" customHeight="1">
      <c r="A39" s="64" t="s">
        <v>51</v>
      </c>
      <c r="B39" s="56"/>
      <c r="C39" s="56">
        <f>4*2.5*2</f>
        <v>20</v>
      </c>
      <c r="D39" s="56">
        <v>6.5</v>
      </c>
      <c r="E39" s="82">
        <f>+D39*C39</f>
        <v>130</v>
      </c>
      <c r="F39" s="78"/>
    </row>
    <row r="40" spans="1:6" ht="30" customHeight="1">
      <c r="A40" s="64" t="s">
        <v>52</v>
      </c>
      <c r="B40" s="56"/>
      <c r="C40" s="56">
        <v>2</v>
      </c>
      <c r="D40" s="56">
        <v>12.5</v>
      </c>
      <c r="E40" s="82">
        <f>+D40*C40</f>
        <v>25</v>
      </c>
      <c r="F40" s="78"/>
    </row>
    <row r="41" spans="1:6" ht="30" customHeight="1">
      <c r="A41" s="64" t="s">
        <v>53</v>
      </c>
      <c r="B41" s="56"/>
      <c r="C41" s="56">
        <v>1</v>
      </c>
      <c r="D41" s="56">
        <v>350</v>
      </c>
      <c r="E41" s="61">
        <f>+D41*C41</f>
        <v>350</v>
      </c>
      <c r="F41" s="78"/>
    </row>
    <row r="42" spans="1:6" ht="30" customHeight="1">
      <c r="A42" s="64" t="s">
        <v>54</v>
      </c>
      <c r="B42" s="56"/>
      <c r="C42" s="56">
        <f>2*2</f>
        <v>4</v>
      </c>
      <c r="D42" s="56">
        <v>80</v>
      </c>
      <c r="E42" s="61">
        <f>+D42*C42</f>
        <v>320</v>
      </c>
      <c r="F42" s="78"/>
    </row>
    <row r="43" spans="1:6" ht="30" customHeight="1">
      <c r="A43" s="64" t="s">
        <v>55</v>
      </c>
      <c r="B43" s="56"/>
      <c r="C43" s="56">
        <v>1</v>
      </c>
      <c r="D43" s="56">
        <v>60</v>
      </c>
      <c r="E43" s="61">
        <f>+D43*C43</f>
        <v>60</v>
      </c>
      <c r="F43" s="78"/>
    </row>
    <row r="44" spans="1:6" ht="30" customHeight="1">
      <c r="A44" s="64" t="s">
        <v>56</v>
      </c>
      <c r="B44" s="56"/>
      <c r="C44" s="56">
        <v>1</v>
      </c>
      <c r="D44" s="56">
        <v>45</v>
      </c>
      <c r="E44" s="61">
        <f>+D44*C44</f>
        <v>45</v>
      </c>
      <c r="F44" s="78"/>
    </row>
    <row r="45" spans="1:6" ht="30" customHeight="1">
      <c r="A45" s="64" t="s">
        <v>45</v>
      </c>
      <c r="B45" s="56"/>
      <c r="C45" s="56"/>
      <c r="D45" s="56"/>
      <c r="E45" s="82">
        <f>+SUM(E32:E44)</f>
        <v>68180</v>
      </c>
      <c r="F45" s="78"/>
    </row>
    <row r="46" spans="1:6" ht="30" customHeight="1" thickBot="1">
      <c r="A46" s="62"/>
      <c r="B46" s="56"/>
      <c r="C46" s="56"/>
      <c r="D46" s="56"/>
      <c r="E46" s="50"/>
      <c r="F46" s="78"/>
    </row>
    <row r="47" spans="1:6" ht="13.5" thickBot="1">
      <c r="A47" s="84"/>
      <c r="B47" s="76" t="s">
        <v>50</v>
      </c>
      <c r="C47" s="76"/>
      <c r="D47" s="76"/>
      <c r="E47" s="85">
        <f>+E45</f>
        <v>68180</v>
      </c>
      <c r="F47" s="3"/>
    </row>
    <row r="48" spans="1:6" ht="12.75">
      <c r="A48" s="9"/>
      <c r="B48" s="55" t="s">
        <v>48</v>
      </c>
      <c r="C48" s="90">
        <v>0.07</v>
      </c>
      <c r="D48" s="55"/>
      <c r="E48" s="91">
        <f>+E47*0.07</f>
        <v>4772.6</v>
      </c>
      <c r="F48" s="5"/>
    </row>
    <row r="49" spans="1:5" ht="12.75">
      <c r="A49" s="9"/>
      <c r="B49" s="3" t="s">
        <v>8</v>
      </c>
      <c r="C49" s="3"/>
      <c r="D49" s="3"/>
      <c r="E49" s="13">
        <f>+E47+E48</f>
        <v>72952.6</v>
      </c>
    </row>
    <row r="50" spans="2:5" ht="13.5" thickBot="1">
      <c r="B50" t="s">
        <v>49</v>
      </c>
      <c r="E50" s="92">
        <f>+E49*0.18</f>
        <v>13131.468</v>
      </c>
    </row>
    <row r="51" spans="1:5" ht="13.5" thickBot="1">
      <c r="A51" s="84"/>
      <c r="B51" s="76" t="s">
        <v>3</v>
      </c>
      <c r="C51" s="76"/>
      <c r="D51" s="76"/>
      <c r="E51" s="85">
        <f>+E49+E50</f>
        <v>86084.068</v>
      </c>
    </row>
  </sheetData>
  <sheetProtection/>
  <mergeCells count="2">
    <mergeCell ref="A29:B29"/>
    <mergeCell ref="B3:D3"/>
  </mergeCells>
  <printOptions horizontalCentered="1"/>
  <pageMargins left="0.7480314960629921" right="0.7480314960629921" top="1.1811023622047245" bottom="0.984251968503937" header="0" footer="0"/>
  <pageSetup fitToHeight="1" fitToWidth="1" horizontalDpi="600" verticalDpi="600" orientation="landscape" paperSize="9" scale="52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Chanduvi</dc:creator>
  <cp:keywords/>
  <dc:description/>
  <cp:lastModifiedBy>JOSMA</cp:lastModifiedBy>
  <cp:lastPrinted>2017-06-22T04:50:07Z</cp:lastPrinted>
  <dcterms:created xsi:type="dcterms:W3CDTF">2003-11-25T03:20:16Z</dcterms:created>
  <dcterms:modified xsi:type="dcterms:W3CDTF">2020-07-12T18:19:52Z</dcterms:modified>
  <cp:category/>
  <cp:version/>
  <cp:contentType/>
  <cp:contentStatus/>
</cp:coreProperties>
</file>