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7476" windowHeight="2040" tabRatio="911" activeTab="4"/>
  </bookViews>
  <sheets>
    <sheet name="Listado" sheetId="1" r:id="rId1"/>
    <sheet name="F-1. IDENTIFIC, ANALISIS, RESP." sheetId="2" state="hidden" r:id="rId2"/>
    <sheet name="F.Instr (1)" sheetId="3" state="hidden" r:id="rId3"/>
    <sheet name="F-2. MATRIZ PROB E IMPACTO." sheetId="4" state="hidden" r:id="rId4"/>
    <sheet name="ANEXO 3" sheetId="5" r:id="rId5"/>
    <sheet name="F.Instr (3)" sheetId="6" state="hidden" r:id="rId6"/>
    <sheet name="ANEXO02RA" sheetId="7" r:id="rId7"/>
    <sheet name="ANEXO02RB (1)" sheetId="8" r:id="rId8"/>
    <sheet name="ANEXO02RB (2) " sheetId="9" r:id="rId9"/>
    <sheet name="ANEXO 02RB(3)" sheetId="10" r:id="rId10"/>
    <sheet name="ANEXO 2RB (4)" sheetId="11" r:id="rId11"/>
    <sheet name="ANEXO 2RC" sheetId="12" r:id="rId12"/>
    <sheet name="ANEXO 2RD" sheetId="13" r:id="rId13"/>
    <sheet name="ANEXO 2RE" sheetId="14" r:id="rId14"/>
    <sheet name="ANEXO 2RF (1)" sheetId="15" r:id="rId15"/>
    <sheet name="ANEXO02RF (2)" sheetId="16" r:id="rId16"/>
    <sheet name="ANEXO 01RG" sheetId="17" state="hidden" r:id="rId17"/>
    <sheet name="ANEXO02RI (1)" sheetId="18" r:id="rId18"/>
    <sheet name="ANEXO 02RI (2)" sheetId="19" r:id="rId19"/>
    <sheet name="ANEXO02RI (3)" sheetId="20" r:id="rId20"/>
    <sheet name="ANEXO 02RJ" sheetId="21" r:id="rId21"/>
    <sheet name="Hoja10" sheetId="22" state="hidden" r:id="rId22"/>
    <sheet name="ANEXO 02RL" sheetId="23" r:id="rId23"/>
    <sheet name="ANEXO 02RK" sheetId="24" r:id="rId24"/>
    <sheet name="ANEXO02RK." sheetId="25" r:id="rId25"/>
    <sheet name="ANEXO 02 RM" sheetId="26" r:id="rId26"/>
    <sheet name="ANEXO 02RO" sheetId="27" r:id="rId27"/>
    <sheet name="ANEXO 02RP" sheetId="28" r:id="rId28"/>
    <sheet name="ANEXO 02RQ" sheetId="29" r:id="rId29"/>
    <sheet name="CODIGO DE RIESGO." sheetId="30" r:id="rId30"/>
    <sheet name="RIESGO CONSIDERADOS" sheetId="31" state="hidden" r:id="rId31"/>
  </sheets>
  <externalReferences>
    <externalReference r:id="rId34"/>
    <externalReference r:id="rId35"/>
  </externalReferences>
  <definedNames>
    <definedName name="_xlfn.IFERROR" hidden="1">#NAME?</definedName>
    <definedName name="_xlfn.SINGLE" hidden="1">#NAME?</definedName>
    <definedName name="_xlnm.Print_Area" localSheetId="9">'ANEXO 02RB(3)'!$A$1:$I$30</definedName>
    <definedName name="_xlnm.Print_Area" localSheetId="18">'ANEXO 02RI (2)'!$A$1:$I$28</definedName>
    <definedName name="_xlnm.Print_Area" localSheetId="22">'ANEXO 02RL'!$A$1:$I$28</definedName>
    <definedName name="_xlnm.Print_Area" localSheetId="26">'ANEXO 02RO'!$A$1:$I$28</definedName>
    <definedName name="_xlnm.Print_Area" localSheetId="10">'ANEXO 2RB (4)'!$A$1:$I$28</definedName>
    <definedName name="_xlnm.Print_Area" localSheetId="11">'ANEXO 2RC'!$A$1:$I$28</definedName>
    <definedName name="_xlnm.Print_Area" localSheetId="12">'ANEXO 2RD'!$A$1:$I$28</definedName>
    <definedName name="_xlnm.Print_Area" localSheetId="13">'ANEXO 2RE'!$A$1:$I$28</definedName>
    <definedName name="_xlnm.Print_Area" localSheetId="14">'ANEXO 2RF (1)'!$A$1:$I$28</definedName>
    <definedName name="_xlnm.Print_Area" localSheetId="4">'ANEXO 3'!$A$1:$L$34</definedName>
    <definedName name="_xlnm.Print_Area" localSheetId="6">'ANEXO02RA'!$A$1:$I$28</definedName>
    <definedName name="_xlnm.Print_Area" localSheetId="7">'ANEXO02RB (1)'!$A$1:$I$28</definedName>
    <definedName name="_xlnm.Print_Area" localSheetId="8">'ANEXO02RB (2) '!$A$1:$I$28</definedName>
    <definedName name="_xlnm.Print_Area" localSheetId="15">'ANEXO02RF (2)'!$A$1:$I$29</definedName>
    <definedName name="_xlnm.Print_Area" localSheetId="17">'ANEXO02RI (1)'!$A$1:$I$28</definedName>
    <definedName name="_xlnm.Print_Area" localSheetId="29">'CODIGO DE RIESGO.'!$A$1:$L$28</definedName>
    <definedName name="_xlnm.Print_Area" localSheetId="2">'F.Instr (1)'!$A$1:$B$13</definedName>
    <definedName name="_xlnm.Print_Area" localSheetId="5">'F.Instr (3)'!$A$1:$B$10</definedName>
    <definedName name="_xlnm.Print_Area" localSheetId="1">'F-1. IDENTIFIC, ANALISIS, RESP.'!$A$1:$I$38</definedName>
    <definedName name="_xlnm.Print_Area" localSheetId="3">'F-2. MATRIZ PROB E IMPACTO.'!$A$1:$H$14</definedName>
    <definedName name="CategoriasRiesgos">'[1]Parametros'!$D$37:$D$65</definedName>
    <definedName name="SOLICITUD_DE_CERTIFICACIÓN_DE_CRÉDITO_PRESUPUESTARIO">'Listado'!$B$4</definedName>
    <definedName name="SOLICITUD_DE_CERTIFICACIÓN_PRESUPUESTAL">'Listado'!$B$4</definedName>
    <definedName name="_xlnm.Print_Titles" localSheetId="4">'ANEXO 3'!$1:$2</definedName>
    <definedName name="_xlnm.Print_Titles" localSheetId="1">'F-1. IDENTIFIC, ANALISIS, RESP.'!$1:$2</definedName>
    <definedName name="_xlnm.Print_Titles" localSheetId="3">'F-2. MATRIZ PROB E IMPACTO.'!$1:$2</definedName>
    <definedName name="_xlnm.Print_Titles" localSheetId="0">'Listado'!$3:$3</definedName>
    <definedName name="Z_10E4AEAE_5D84_4CFC_A3C3_6092AA5F11CA_.wvu.PrintArea" localSheetId="4" hidden="1">'ANEXO 3'!$A$1:$D$22</definedName>
    <definedName name="Z_10E4AEAE_5D84_4CFC_A3C3_6092AA5F11CA_.wvu.PrintArea" localSheetId="1" hidden="1">'F-1. IDENTIFIC, ANALISIS, RESP.'!$A$1:$I$28</definedName>
    <definedName name="Z_10E4AEAE_5D84_4CFC_A3C3_6092AA5F11CA_.wvu.PrintArea" localSheetId="3" hidden="1">'F-2. MATRIZ PROB E IMPACTO.'!#REF!</definedName>
    <definedName name="Z_10E4AEAE_5D84_4CFC_A3C3_6092AA5F11CA_.wvu.Rows" localSheetId="3" hidden="1">'F-2. MATRIZ PROB E IMPACTO.'!#REF!</definedName>
  </definedNames>
  <calcPr fullCalcOnLoad="1"/>
</workbook>
</file>

<file path=xl/sharedStrings.xml><?xml version="1.0" encoding="utf-8"?>
<sst xmlns="http://schemas.openxmlformats.org/spreadsheetml/2006/main" count="1452" uniqueCount="315">
  <si>
    <t>Nº FORMATO</t>
  </si>
  <si>
    <t>NOMBRE DEL FORMATO</t>
  </si>
  <si>
    <t>01</t>
  </si>
  <si>
    <t>02</t>
  </si>
  <si>
    <t>Regresar</t>
  </si>
  <si>
    <t>NÚMERO Y FECHA DEL DOCUMENTO</t>
  </si>
  <si>
    <t>Número</t>
  </si>
  <si>
    <t>Fecha</t>
  </si>
  <si>
    <t>03</t>
  </si>
  <si>
    <t xml:space="preserve">Muy Alta </t>
  </si>
  <si>
    <t>Alta</t>
  </si>
  <si>
    <t xml:space="preserve">Moderada </t>
  </si>
  <si>
    <t xml:space="preserve">Muy Baja </t>
  </si>
  <si>
    <t>DATOS GENERALES DEL PROYECTO</t>
  </si>
  <si>
    <t>Nombre del Proyecto</t>
  </si>
  <si>
    <t>Ubicación Geográfica</t>
  </si>
  <si>
    <t>CÓDIGO DE RIESGO</t>
  </si>
  <si>
    <t>CAUSA(S) GENERADORA(S)</t>
  </si>
  <si>
    <t>Causa N° 1</t>
  </si>
  <si>
    <t>Causa N° 2</t>
  </si>
  <si>
    <t>Causa N° 3</t>
  </si>
  <si>
    <t>IDENTIFICACIÓN DE RIESGOS</t>
  </si>
  <si>
    <t>ANÁLISIS CUALITATIVO DE RIESGOS</t>
  </si>
  <si>
    <t>PROBABILIDAD DE OCURRENCIA</t>
  </si>
  <si>
    <t>IMPACTO EN LA EJECUCIÓN DE LA OBRA</t>
  </si>
  <si>
    <t>MATRIZ DE PROBABILIDAD E IMPACTO</t>
  </si>
  <si>
    <t xml:space="preserve"> 1. PROBABILIDAD DE OCURRENCIA </t>
  </si>
  <si>
    <t>2. IMPACTO EN LA 
EJECUCIÓN DE LA OBRA</t>
  </si>
  <si>
    <t>Baja</t>
  </si>
  <si>
    <t>Moderada</t>
  </si>
  <si>
    <t xml:space="preserve">Baja </t>
  </si>
  <si>
    <t xml:space="preserve">Alta </t>
  </si>
  <si>
    <t>Muy bajo</t>
  </si>
  <si>
    <t>Bajo</t>
  </si>
  <si>
    <t>Moderado</t>
  </si>
  <si>
    <t>Alto</t>
  </si>
  <si>
    <t xml:space="preserve">Muy baja </t>
  </si>
  <si>
    <t xml:space="preserve">Muy alta </t>
  </si>
  <si>
    <t xml:space="preserve">Muy alto </t>
  </si>
  <si>
    <t>PRIORIZACIÓN DEL RIESGO</t>
  </si>
  <si>
    <t>Muy Bajo</t>
  </si>
  <si>
    <t>Muy Alto</t>
  </si>
  <si>
    <r>
      <t>Baja</t>
    </r>
    <r>
      <rPr>
        <b/>
        <sz val="9"/>
        <color indexed="8"/>
        <rFont val="Arial"/>
        <family val="2"/>
      </rPr>
      <t xml:space="preserve"> </t>
    </r>
  </si>
  <si>
    <t>Mitigar el riesgo</t>
  </si>
  <si>
    <t>Evitar el riesgo</t>
  </si>
  <si>
    <t>Puntuación del Riesgo =Probabilidad x 
Impacto</t>
  </si>
  <si>
    <t xml:space="preserve">Prioridad
del Riesgo </t>
  </si>
  <si>
    <t>Mitigar Riesgo</t>
  </si>
  <si>
    <t>Evitar Riesgo</t>
  </si>
  <si>
    <t>Entidad</t>
  </si>
  <si>
    <t>Contratista</t>
  </si>
  <si>
    <t>LISTADO DE FORMATOS</t>
  </si>
  <si>
    <t>RESPUESTA A LOS RIESGOS</t>
  </si>
  <si>
    <t>Anexo N° 01</t>
  </si>
  <si>
    <t>Anexo N° 02</t>
  </si>
  <si>
    <t>Formato para asignar los riesgos</t>
  </si>
  <si>
    <t>DESCRIPCIÓN DEL RIESGO</t>
  </si>
  <si>
    <t>Anexo N° 03</t>
  </si>
  <si>
    <t>3.2 DESCRIPCIÓN DEL RIESGO</t>
  </si>
  <si>
    <t>3.1 CÓDIGO 
DE RIESGO</t>
  </si>
  <si>
    <t>3.3 PRIORIDAD 
DEL RIESGO</t>
  </si>
  <si>
    <t>4.1 ESTRATEGIA SELECCIONADA</t>
  </si>
  <si>
    <t>3.INFORMACIÓN DEL RIESGO</t>
  </si>
  <si>
    <t>1. NÚMERO Y FECHA DEL DOCUMENTO</t>
  </si>
  <si>
    <t>4 PLAN DE RESPUESTA A LOS RIESGOS</t>
  </si>
  <si>
    <t>4.2 ACCIONES A REALIZAR EN EL MARCO DEL PLAN</t>
  </si>
  <si>
    <t>4.3 RIESGO ASIGNADO A</t>
  </si>
  <si>
    <t>2. DATOS GENERALES DEL PROYECTO</t>
  </si>
  <si>
    <t>ACCIONES PARA DAR RESPUESTA AL RIESGO</t>
  </si>
  <si>
    <t>ESTRATEGIA</t>
  </si>
  <si>
    <t xml:space="preserve">IDENTIFICACION ANALISIS Y RESPUESTA A LOS RIESGOS </t>
  </si>
  <si>
    <t>ASIGNACIÓN DE RIESGOS</t>
  </si>
  <si>
    <t>Aceptar Riesgo</t>
  </si>
  <si>
    <t>Transferir Riesgo</t>
  </si>
  <si>
    <t>Aceptar el riesgo</t>
  </si>
  <si>
    <t>INSTRUCCIONES PARA EL LLENADO DEL ANEXO Nº 01</t>
  </si>
  <si>
    <t>Campo</t>
  </si>
  <si>
    <t>Información a consignar</t>
  </si>
  <si>
    <t xml:space="preserve">Registrar un número correlativo (puede asignar también una nomenclatura alfanumérica) y la fecha en que se emite dicho documento. </t>
  </si>
  <si>
    <t>Asignar un número correlativo (puede asignar también una nomenclatura alfanumérica) para identificar cada riesgo.</t>
  </si>
  <si>
    <t>Describir el riesgo considerando un grado razonable de detalle. Para identificar el riesgo, pueden utilizarse una variedad de técnicas tales como: revisión de documentación del proyecto, técnicas de recolección de información (tormenta de ideas, entrevistas), análisis FODA, lista de chequeo, etc.</t>
  </si>
  <si>
    <t>Indicar la probabilidad de ocurrencia asignada al riesgo, marcando con una X en la celda que se ubica a la derecha del valor numérico respectivo.</t>
  </si>
  <si>
    <t>Indicar el impacto del riesgo en la ejecución de la obra marcando con una X en la celda que se ubica a la derecha del valor numérico respectivo.</t>
  </si>
  <si>
    <t>La puntuación del riesgo se obtiene automáticamente multiplicando la probabilidad de ocurrencia y el impacto estimado. Asimismo, se determina de manera automática la prioridad del riesgo motivo de análisis (alta, moderada, baja), teniendo en cuenta los criterios definidos en la matriz de probabilidad e impacto (Anexo N° 2).</t>
  </si>
  <si>
    <t>Seleccionar con una X al responsable de la gestión del riesgo analizado.</t>
  </si>
  <si>
    <t>Formato para identificar, analizar y dar respuesta a riesgos</t>
  </si>
  <si>
    <t>Registrar el nombre y la ubicación geográfica del proyecto correspondiente.</t>
  </si>
  <si>
    <t>Detallar las acciones que se realizarán para dar respuesta a los riesgos identificados, conforme a la estrategia seleccionada en el numeral 5.1</t>
  </si>
  <si>
    <t>Matriz de probabilidad e impacto según Guía PMBOK</t>
  </si>
  <si>
    <t>INSTRUCCIONES PARA EL LLENADO DEL ANEXO Nº 03</t>
  </si>
  <si>
    <t>Indicar la estrategia adoptada para dar respuesta al riesgo, marcando con una X en la celda correspondiente.</t>
  </si>
  <si>
    <t>Detallar las acciones que se realizarán para dar respuesta a los riesgos identificados, conforme a la estrategia seleccionada en el numeral 4.1</t>
  </si>
  <si>
    <r>
      <t xml:space="preserve">Deberá seleccionar con una X la estrategia a desarrollar. Para ello, conforme a la metodología del PMBOK, se precisa lo siguiente:
</t>
    </r>
    <r>
      <rPr>
        <b/>
        <sz val="10"/>
        <rFont val="Arial"/>
        <family val="2"/>
      </rPr>
      <t xml:space="preserve">Mitigar el riesgo </t>
    </r>
    <r>
      <rPr>
        <sz val="10"/>
        <rFont val="Arial"/>
        <family val="2"/>
      </rPr>
      <t xml:space="preserve">implica reducir la probabilidad de ocurrencia o el impacto de un riesgo a través de acciones específicas. Las acciones tendientes a reducir la probabilidad no necesariamente son las mismas para disminuir el impacto del riesgo.
</t>
    </r>
    <r>
      <rPr>
        <b/>
        <sz val="10"/>
        <rFont val="Arial"/>
        <family val="2"/>
      </rPr>
      <t>Evitar el riesgo</t>
    </r>
    <r>
      <rPr>
        <sz val="10"/>
        <rFont val="Arial"/>
        <family val="2"/>
      </rPr>
      <t xml:space="preserve"> implica eliminar la(s) causa(s) generadora(s) del riesgo. Debe tenerse en cuenta que en determinados casos, evitar el riesgo puede generar la modificación de las condiciones iniciales del proyecto.
</t>
    </r>
    <r>
      <rPr>
        <b/>
        <sz val="10"/>
        <rFont val="Arial"/>
        <family val="2"/>
      </rPr>
      <t xml:space="preserve">Aceptar el riesgo </t>
    </r>
    <r>
      <rPr>
        <sz val="10"/>
        <rFont val="Arial"/>
        <family val="2"/>
      </rPr>
      <t xml:space="preserve">implica reconocer el riesgo y determinar, de ser el caso, las medidas a adoptar si el riesgo se materializa. 
</t>
    </r>
    <r>
      <rPr>
        <b/>
        <sz val="10"/>
        <rFont val="Arial"/>
        <family val="2"/>
      </rPr>
      <t xml:space="preserve">Transferir el riesgo </t>
    </r>
    <r>
      <rPr>
        <sz val="10"/>
        <rFont val="Arial"/>
        <family val="2"/>
      </rPr>
      <t>implica trasladar el impacto de un riesgo a un tercero, junto con la responsabilidad de la respuesta.</t>
    </r>
  </si>
  <si>
    <t>Registrar las condiciones o eventos previos que dan lugar a los riesgos identificados. Es posible que una causa pueda generar más de un riesgo identificado.</t>
  </si>
  <si>
    <t>Transferir el riesgo</t>
  </si>
  <si>
    <t>3. PRIORIDAD DEL RIESGO</t>
  </si>
  <si>
    <t>Registrar la prioridad (alta, moderada o baja) con la que se ha calificado al riesgo, de acuerdo al análisis realizado.</t>
  </si>
  <si>
    <t>DISPARADOR DE RIESGO</t>
  </si>
  <si>
    <t>Detallar el indicador que alertará sobre la materialización del riesgo y que habilitará a poner en práctica la estrategia de respuesta al riesgo.</t>
  </si>
  <si>
    <t>Nombres y Apellidos del responsable de su elaboración</t>
  </si>
  <si>
    <t>Cargo:</t>
  </si>
  <si>
    <t>Nombres y Apellidos del responsable de su aprobación</t>
  </si>
  <si>
    <t>Dependencia:</t>
  </si>
  <si>
    <t>DNI:</t>
  </si>
  <si>
    <t>X</t>
  </si>
  <si>
    <t>ASIGNACIÓN DE NÚMERO CORRELATIVO  PARA IDENTIFICACIÓN DE RIESGO.</t>
  </si>
  <si>
    <t>RIESGO DE ERRORES O DEFICIENCIAS EN EL DISEÑO</t>
  </si>
  <si>
    <t>RIESGO DE CONSTRUCCIÓN, SOBRE COSTOS Y PLAZOS.</t>
  </si>
  <si>
    <t>RIESGO DE EXPROPIACIÓN DE TERRENOS</t>
  </si>
  <si>
    <t>RIESGO GEOLÓGICO/GEOTÉCNICO</t>
  </si>
  <si>
    <t>RIESGO DE INTERFERENCIAS/SERVICIO AFECTADOS</t>
  </si>
  <si>
    <t>RIESGO AMBIENTAL</t>
  </si>
  <si>
    <t>RIESGO DE OBTENCIÓN DE PERMISOS Y LICENCIAS</t>
  </si>
  <si>
    <t>RIESGO DE EVENTOS DE FUERZA MAYOR O CASO FORTUITO</t>
  </si>
  <si>
    <t>REGULATORIO O NORMATIVO DE IMPLEMENTAR LAS MODIFICACIONES NORMATIVAS PERTINENTES</t>
  </si>
  <si>
    <t>RIESGO VINCULADO A ACCIDENTES DE CONSTRUCCIÓN Y DAÑOS A TERCEROS.</t>
  </si>
  <si>
    <t>RIESGO ARQUEOLÓGICO</t>
  </si>
  <si>
    <t>MODERADA</t>
  </si>
  <si>
    <t>MEJORAMIENTO DEL SERVICIO DE AGUA POTABLE Y ALCANTARILLADO DE LOS SECTORES 6 Y 7 DEL A.H. SANTA ROSA DEL DISTRITO 26 DE OCTUBRE , PROVINCIA DE PIURA  SNIP 306390</t>
  </si>
  <si>
    <t>DISTRITO 26 OCTUBRE, PROV PIURA, DPARTAMENTO DE PIURA</t>
  </si>
  <si>
    <t xml:space="preserve">SE CONSIDERA </t>
  </si>
  <si>
    <t>1/MAPA 6-7 A.H.S.R.</t>
  </si>
  <si>
    <t>ENTRAMPAMIENTO DE LAS ACTIVIDADES POR PRESCENCIA DE AGUA EN LAS ÁREAS DE TRABAJO.</t>
  </si>
  <si>
    <t>INADECUADA PROSPECCIÓN DE REDES EXISTENTES</t>
  </si>
  <si>
    <t>REDES EXISTENTES NO DECLARADAS.</t>
  </si>
  <si>
    <t>INADECUADO MANEJO DE LOS RESIDUOS SOLIDOS Y LIQUIDOS DURANTE LA EJECUCIÓN DEL PROYECTO.</t>
  </si>
  <si>
    <t>PRESCENCIA DE RESIDUOS EN LOS DIFERENTES FRENTES DE TRABAJO</t>
  </si>
  <si>
    <t>INADECUADO MANEJO DE LOS RESIDUOS SOLIDOS Y LIQUIDOS DURANTE LA EJECUCIÓN DEL PROYECTO</t>
  </si>
  <si>
    <t xml:space="preserve">RIESGO DE INUNDACIONES POR LLUVIA </t>
  </si>
  <si>
    <t>FALTA DE PROTECCIÓN DE LAS ZONAS DE TRABAJO</t>
  </si>
  <si>
    <t xml:space="preserve"> FALTA DE PLAN DE CONTINGENCIA FRENTE A INUNDACIONES NATURALES</t>
  </si>
  <si>
    <t>ALTA PRIORIDAD</t>
  </si>
  <si>
    <t>RIESGO DE INUNDACIONES POR LLUVIAS</t>
  </si>
  <si>
    <t xml:space="preserve">ACCIDENTES DEL PERSONAL OBRERO Y TERCEROS </t>
  </si>
  <si>
    <t xml:space="preserve">ACCIDENTES DEL PERSONAL Y TERCEROS </t>
  </si>
  <si>
    <t>ACCIDENTE DEL PERSONAL OBRERO Y TERCEROS</t>
  </si>
  <si>
    <t>INADECUADA IMPLEMENTACIÓN DEL PLAN DE SEGURIDAD.</t>
  </si>
  <si>
    <t>NOMBRE DEL PROYECTO:</t>
  </si>
  <si>
    <t>PARALIZACIÓN  PARCIAL DE TRABAJOS PROGRAMADOS</t>
  </si>
  <si>
    <t>RIESGO DE INTERFERENCIAS DE  SERVICIOS EXISTENTES</t>
  </si>
  <si>
    <t>RIESGOS CONSIDERADOS PARA EL PROYECTO</t>
  </si>
  <si>
    <t>CODIGO</t>
  </si>
  <si>
    <t>CALIBRACIÒN DE EQUIPOS E INSTRUMENTOS</t>
  </si>
  <si>
    <t>RIESGO QUE EL NIVEL DE LA NAPA FREATICA AUMENTE CONSIDERABLEMENTE.</t>
  </si>
  <si>
    <t>PERIODO DE LLUVIAS INTENSO</t>
  </si>
  <si>
    <t>INUNDACIONES  POR CAUSAS EXTERNAS</t>
  </si>
  <si>
    <t>TERRENOS SATURADOS</t>
  </si>
  <si>
    <t>RIESGO VINCULADO A ACCIDENTES ELÈCTRICOS.</t>
  </si>
  <si>
    <t>INADECUADA SEÑALIZACIÓN DE LOS TRABAJOS Y OPERACIÒN DE MAQUINARIA PESADA.</t>
  </si>
  <si>
    <t>RIESGO VINCULADO A ACCIDENTES ELÈCTRICOS</t>
  </si>
  <si>
    <t>MANIPULACIÒN DE ELEMENTOS ENERGIZADOS.</t>
  </si>
  <si>
    <t>ACCIDENTES ELÈCTRICOS</t>
  </si>
  <si>
    <t>MAQUINARIAS EN MAL ESTADO</t>
  </si>
  <si>
    <t>MANTENIMIENTO DE MAQUINARIA Y ADECUADO CUMPLIMIENTO DE PLAN AMBIENTAL</t>
  </si>
  <si>
    <t>RIESGO QUE EL NIVEL DE LA NAPA FREÀTICA AUMENTE CONSIDERABLEMENTE</t>
  </si>
  <si>
    <t>x</t>
  </si>
  <si>
    <t>PROBABILIDAD DE ENCONTRAR UNA FALLA GEOLÒGICA.</t>
  </si>
  <si>
    <t>POR TOMA DE PUNTOS LOCALIZADOS EN ZONA DE TRABAJO PARA ESTUDIO</t>
  </si>
  <si>
    <t>HALLAZGO DE MATERIAL DIFERENTE AL PREVISTO EN EL EXPEDIENTE TÈCNICO.</t>
  </si>
  <si>
    <t>MONITOREO CONSTANTE Y PROSPECCIÓN, REPLANTEOS DE CRONOGRAMAS DE TRABAJO Y FRENTES DE TRABAJO.</t>
  </si>
  <si>
    <t>IMPLEMENTAR UN PLAN DE CONTINGENCIA ADECUADO; PREVEER LA PROTECCIÓN FRENTE A LLUVIAS DE LAS ZONAS DE TRABAJO.ACELERAR ACTIVIDADES.</t>
  </si>
  <si>
    <t>DRENAJES ADECUADOS, MONITOREO CONSTANTE DE LOS FRENTES, ACCIONES COMPLEMENTARIAS; ESTUDIOS EN LA ZONA.</t>
  </si>
  <si>
    <t>SEÑALIZACIÓN ADECUADA , PROCESOS ADECUADOS, IMPLEMENTACIÓN DEL PLAN DE SEGURIDAD,COORDINACIÒN CON ASEGURADORA.</t>
  </si>
  <si>
    <t>COMPLEMENTACIÒN DE PLAN DE SEGURIDAD ACORDE A TRABAJOS ELÈCTRICOS, MONITOREOS; COORDINACIÒN CON EMPRESA ASEGURADORA.</t>
  </si>
  <si>
    <t>IMPLEMENTAR UN PLAN DE CONTINGENCIA ADECUADO,PREVEER LA PROTECCIÓN FRENTE A LLUVIAS, ACELERAR LO TRABAJOS.</t>
  </si>
  <si>
    <t>DRENAJES ADECUADOS, MONITOREO CONSTANTE, ACCIONES COMPLEMENTARIAS,ESTUDIOS EN LA ZONA.</t>
  </si>
  <si>
    <t>SEÑALIZACIÒN ADECUADA, PROCESOS ADECUADOS, IMPLEMENTACIÒN DEL PLAN DE SEGURIDAD, COORDINACIÓN CON ASEGURADORA.</t>
  </si>
  <si>
    <t>COMPLEMENTACIÒN DE PLAN DE SEGURIDAD ACORDE CON TRABAJOS ELÈCTRICOS,MONITOREOS; COORDINACÓN CON EMPRESA ASEGURADORA.</t>
  </si>
  <si>
    <t>PARALIZACIÓN DE TRABAJOS POR SECTORES, DEBIDO HALLAZGOS DE RESTOS ARQUEOLÓGICOS.</t>
  </si>
  <si>
    <t>LA NO IMPLEMENTACIÓN DE UN PLAN DE MONITOREO ARQUEOLÓGICO</t>
  </si>
  <si>
    <t>HALLAZGOS DE RESTOS ARQUEOLÓGICOS</t>
  </si>
  <si>
    <t>IMPLEMENTAR UN PLAN DE MONITOREO ARQUEOLÓGICO, EN FORMA OPORTUNA Y EN FUNCIÓN DE UNA PROGRAMACIÓN ADECUADA; COORDINAR CON EL ÁREA COMPETENTE.</t>
  </si>
  <si>
    <t>RIESGO VINCULADOS A ACCIDENTES OCASIONADOS POR FUEGO</t>
  </si>
  <si>
    <t>RIESGO VINCULADOS A ACCIDENTES OCASIONADOS POR MOBILIARIOS ,EQUIPAMIENTO , SOFTWARE .</t>
  </si>
  <si>
    <t>DEFICIENTE LEVANTAMIENTOS DE PUNTOS  TOPOGRÁFICO Y MEDIDAS.</t>
  </si>
  <si>
    <t>BLOQUEOS TEMPORALES DE ACCESOS</t>
  </si>
  <si>
    <t>FLETES ELEVADOS</t>
  </si>
  <si>
    <t>ESCASEZ DE INSUMOS</t>
  </si>
  <si>
    <t>CUMPLIR CRONOGRAMA DE COMPRA DE MATERIALES; ACTIVAR PLAN DE ABASTECIMIENTO PROPIO DEL EJECUTOR.</t>
  </si>
  <si>
    <t>INCUMPLIMIENTO DEL CRONOGRAMA  DE MATERIALES; DEMORA EN LA ATENCIÓN DE LOS INSUMOS.</t>
  </si>
  <si>
    <t>PROCEDIMIENTOS  CONSTRUCTIVOS DEFICIENTES</t>
  </si>
  <si>
    <t xml:space="preserve"> COORDINACION INADECUADA CON LA ENTIDAD RESPONSABLE</t>
  </si>
  <si>
    <t>RIESGO DE INUNDACIONES POR DETERIORO  O AFECTACIONES EN REDES DE AGUA Y DESAGÜE EXISTENTES EN LA ZONA .</t>
  </si>
  <si>
    <t>PROSPECCIÓN DEFICIENTE</t>
  </si>
  <si>
    <t xml:space="preserve">PRESENCIA DE ESTRUCTURAS </t>
  </si>
  <si>
    <t>REPLANTEO DE CRONOGRAMAS DE ACTIVIDADES; EJECUTAR TRABAJOS PARA PROSEGUIR CON LAS METAS; COORDINACIÒN CON SUPERVISIÒN PARA TOMAR ACCIONES</t>
  </si>
  <si>
    <t>COORDINACIÓN CONSTANTE CON LA EMPRESA RESPONSABLE PRESTADORA DEL SERVICIO; REPLANTEO DE LOS TRABAJOS; ACCIONES INMEDIATAS PARA CUMPLIR METAS.</t>
  </si>
  <si>
    <t>DEMOLICIONES  EN PROCESO</t>
  </si>
  <si>
    <t>RIESGO QUE LA IMPLEMENTACIÓN EN LA  NORMATIVA MODIFIQUE LA CONCEPCIÓN DEL  PROYECTO.</t>
  </si>
  <si>
    <t>CAMBIO DE LA NORMATIVA CON LA CUAL SE CONCEPTUO EL PROYECTO.</t>
  </si>
  <si>
    <t>RIESGO VINCULADO A ACCIDENTES OCASIONADOS POR FUEGO</t>
  </si>
  <si>
    <t>INADECUADO PROCEDIMIENTO EN TRABAJOS EN GENERAL CON MATERIALES INFLAMABLES.</t>
  </si>
  <si>
    <t>ACTIVIDADES  VARIAS</t>
  </si>
  <si>
    <t>RIESGO DE DEMORA PARA EL  ABASTECIMIENTO DE INSUMOS, MATERIALES  Y HERRAMIENTAS.</t>
  </si>
  <si>
    <t>RIESGO DE DEMORA PARA EL ABASTECIMIENTO DE INSUMOS, MATERIALES Y HERRAMIENTAS.</t>
  </si>
  <si>
    <t>RIESGO DE INUNDACIONES POR DETERIORO O AFECTACIONES EN  REDES DE AGUA Y DESAGÜE EXISTENTES EN LA ZONA.</t>
  </si>
  <si>
    <t>ANÁLISIS GEOLÒGICO DEL  MATERIAL ENCONTRADO,EVALUACIÒN Y ACCIONES EN COORDINACIÓN CON EL SUPERVISOR; REPLANTEO DE CRONOGRAMA.</t>
  </si>
  <si>
    <t>IMPLEMENTACÓN DE LOS CAMBIOS , REPROGRAMA DE TRABAJOS, COORDINACÓN CON LA SUPERVISIÓN DE ACCIONES  A SEGUIR.</t>
  </si>
  <si>
    <t>RIESGO QUE LA IMPLEMENTACIÒN DE LA NORMATIVA MODIFIQUE LA CONCEPCIÒN DEL PROYECTO</t>
  </si>
  <si>
    <t>RIESGO VINCULADO  A ACCIDENTES OCASIONADOS POR FUEGO</t>
  </si>
  <si>
    <t>ACCIDENTES CAUSADOS</t>
  </si>
  <si>
    <t>COMPLEMENTACIÒN DE PLAN DE SEGURIDAD ACORDE A TRABAJOS DE ACTIVIDADES DE RIESGO, MONITOREOS; COORDINACIÒN CON EMPRESA ASEGURADORA.</t>
  </si>
  <si>
    <t xml:space="preserve"> RIESGO REGULATORIO O NORMATIVO DE IMPLEMENTAR LAS MODIFICACIONES NORMATIVAS VIGENTES.</t>
  </si>
  <si>
    <t>DESCONOCIMIENTO INSTALACIONES EXISTENTES</t>
  </si>
  <si>
    <t>MODIFICACIÓN DE NORMATIVA MINISTERIO EDUCACIÓN</t>
  </si>
  <si>
    <t>MODIFICACIÓN DEL REGLAMENTO NACIONAL DE EDIFICACIONES</t>
  </si>
  <si>
    <t>EXISTENCIA DE ELEMENTOS EXPUESTOS</t>
  </si>
  <si>
    <t>NO IMPLEMENTACIÓN DE PLAN DE MONITOREO AMBIENTAL</t>
  </si>
  <si>
    <t>DAR CUMPLIMIENTO A LAS RESPONSABILIDADES DE LOS COORDINADORES EN LOS DIFERENTES FRENTES DE TRABAJO.ELABORAR EL PLAN DE MONITOREO AMBIENTAL.</t>
  </si>
  <si>
    <t>RIESGO DE PARALIZACIÓN O RETRAZO EN EL INICIO AL NO CONTAR CON PERMISOS O LICENCIAS NECESARIAS.</t>
  </si>
  <si>
    <t>PARALIZACIÓN DE TRABAJOS O RETRAZO EN EL INICIO.</t>
  </si>
  <si>
    <t>TRÁMITES OPORTUNOS; REPROGRAMACIÓN , COORDINACIÓN CON EL SUPERVISOR.</t>
  </si>
  <si>
    <t>RIESGO DE CONTAMINACIÒN ACÙSTICA , POLUCIÓN</t>
  </si>
  <si>
    <t>EXCAVACIONES MASIVAS</t>
  </si>
  <si>
    <t>EFECTOS NOCIVOS FISIOLÒGICOS Y PSICOLOGICOS EN OBREROS Y TERCEROS; CONTAMINACIÓN AIRE</t>
  </si>
  <si>
    <t>NO CONTAR CON LICENCIAS Y PERMISOS NORMATIVOS.</t>
  </si>
  <si>
    <t>DAR CUMPLIMIENTO A LAS RESPONSABILIDADES DE LOS COORDINADORES EN LOS DIFERENTES FRENTES DE TRABAJO; ELABORAR EL PLAN DE MONITOREO AMBIENTAL.</t>
  </si>
  <si>
    <t>RIESGO DE CONTAMINACIÓN ACÚSTICA, POLUCIÓN</t>
  </si>
  <si>
    <t>RIESGO DE INTERFERENCIAS DE SERVICIOS EXISTENTES.</t>
  </si>
  <si>
    <t>8RA-1/2017</t>
  </si>
  <si>
    <t>8RB-2/2017</t>
  </si>
  <si>
    <t>8RD-4/2017</t>
  </si>
  <si>
    <t>8RE-5/2017</t>
  </si>
  <si>
    <t>8RF-6/2017</t>
  </si>
  <si>
    <t>8RG-7/2017</t>
  </si>
  <si>
    <t>8RI-8/2017</t>
  </si>
  <si>
    <t>8RJ-9/2017</t>
  </si>
  <si>
    <t>8RK-10/2017</t>
  </si>
  <si>
    <t>8RL-11/2017</t>
  </si>
  <si>
    <t>8RM-12/2017</t>
  </si>
  <si>
    <t>8RN-13/2017</t>
  </si>
  <si>
    <t>8RO-14/2017</t>
  </si>
  <si>
    <t>SISMO</t>
  </si>
  <si>
    <t>FALTA DE PROTECCION DE LAS ZONAS DE TRABAJO</t>
  </si>
  <si>
    <t>FALTA DE PLAN DE CONTINGENCIA FRENTE A DESASTRES NATURALES (SISMOS)</t>
  </si>
  <si>
    <t>OCURRENCIA DE UN SISMO DE GRAN INTENSIDAD</t>
  </si>
  <si>
    <t>IMPLEMENTAR UN PLAN DE CONTINGENCIA ADECUADO; CAPACITACION DE PERSONAL PARA EMERGENCIAS</t>
  </si>
  <si>
    <t>8RH-7/2017</t>
  </si>
  <si>
    <t>RIESGO DE ENCONTRAR ESTRUCTURAS DURANTE EL PROCESO DE EXCAVACIÓN O DEMOLICIÓN NO CONSIDERADAS EN LA PARTIDA CORRESPONDIENTE.</t>
  </si>
  <si>
    <t>RIESGO DE ENCONTRAR ESTRUCTURAS DURANTE EL PROCESO DE EXCAVACIÓN O DEMOLICIÓN NO CONSIDERADAS EN LA PARTIDA CORRESPONDIENTE</t>
  </si>
  <si>
    <t>Causa N° 4</t>
  </si>
  <si>
    <t>NO CONTAR CON UN PLAN DE MONITOREO AMBIENTAL</t>
  </si>
  <si>
    <t>RIESGO DE PARALIZACION O RETRASO EN LAS ACTIVIDADES POR BANDALISMO Y/O GREMIOS</t>
  </si>
  <si>
    <t>RIESGO DE PARALIZACION O RETRASO EN LAS ACTIVIDADES POR VANDALISMO Y/O GREMIOS</t>
  </si>
  <si>
    <t>REMUNERACIONES OTORGADAS AL PERSONAL</t>
  </si>
  <si>
    <t>INFORMALIDAD EN LAS CONTRATACIONES</t>
  </si>
  <si>
    <t>PELIGROSIDAD EN LA ZONA DE TRABAJO</t>
  </si>
  <si>
    <t>PARALIZACION DE TRABAJOS O RETRASO EN EL INICIO DEL PROYECTO</t>
  </si>
  <si>
    <t>PAGOS DE ACUERDO A LA LEY, CONTRATACIONES FORMALES, COORDINACION CON SUPERVISION, COMUNICARSE CON LA DIRPOC PNP EN CASO OCURRA ALGUN PELIGRO O INCIDENTE</t>
  </si>
  <si>
    <t>RIESGO DE PARALIZACIÓN O RETRASO EN EL INICIO AL NO CONTAR CON PERMISOS O LICENCIAS NECESARIAS.</t>
  </si>
  <si>
    <t>RIESGO VINCULADO AL CONTROL DE CALIDAD</t>
  </si>
  <si>
    <t>NO HAY PLAN DE GESTION DE LA CALIDAD</t>
  </si>
  <si>
    <t>No EXISTEN PROCESOS DE CONTROL Y ASEGURAMIENTO DE CALIDAD</t>
  </si>
  <si>
    <t>FALTA DE PROCESO DE MEJORA CONTINUA</t>
  </si>
  <si>
    <t>PRESENCIA DE LLUVIAS INTENSAS</t>
  </si>
  <si>
    <t>IMPLEMENTACION DE UN PLAN DE GESTION DE CALIDAD, MONITOREO CONSTANTE DE LOS ENSAYOS DE CALIDAD DURANTE TODAS LAS ETAPAS DEL PROYECTO, EN COORDINACION CON SUPERVISOR.</t>
  </si>
  <si>
    <t>RIESGO OCASIONADO AL  DEFICIENTE CONTROL DE CALIDAD</t>
  </si>
  <si>
    <t>AUSCENCIA DE MUESTRAS DE ACTIVIDADES REALIZADAS.</t>
  </si>
  <si>
    <t>AL ELABORAR EL EXPEDIENTE NO SE HA VERIFICADO LA LIBRE DISPONIBILIDAD.</t>
  </si>
  <si>
    <t>RIESGO DE NO INICIAR EL PROYECTO, AL NO CONTAR CON LA LIBRE DISPONIBILIDAD Y SANEAMIENTO FÍSICO LEGAL DEL TERRENO.</t>
  </si>
  <si>
    <t>NO SE CIUENTA CON DOCUMENTOS SUSTENTATORIOS PARA LA LIBRE DISPONIBILIDAD DEL TERRENO</t>
  </si>
  <si>
    <t>RETRAZO DE INICIO DEL PROYECTO</t>
  </si>
  <si>
    <t>EL INSPECTOR O REVISOR NO VERIFICO EN FORMA DETALLADA PROGRESIVA Y PERMANENTE LA FORMULACIÓN O ELABORACIÓN DEL EXPEDIENTE.</t>
  </si>
  <si>
    <t>TRAMITAR LA LIBRE DISPONIBILIDAD DEL TERRENO, ANTES DE CUALQUIER ACTIVIDAD A REALIZAR.</t>
  </si>
  <si>
    <t>MANTENIEMIENTO DE MAQUINARIA, ADECUADO CUMPLIMIENTO DEL PLAN AMBIENTAL.ELABORACIÓN DEL PLAN</t>
  </si>
  <si>
    <t>RIESGO DE NO INICIAR EL PROYECTO AL NO CONTAR CON LA LIBRE DISPONIBILIDAD Y SANEAMIENTO FÍSICO LEGAL DEL TERRENO.</t>
  </si>
  <si>
    <t>TRAMITAR LA LIBRE DISPONIBILIDAD DEL TERRENO, ANTES DE CUALQUIER ACTIVIDAD A REALIZAR.REPROGRAMACIÓN EN CORRDINACIÓN CON LA ENTIDAD.</t>
  </si>
  <si>
    <t>ALTERACIÓN DE LAS CARACTERÍSTICAS DEL TERRENO POR FACTORES EXTERNOS</t>
  </si>
  <si>
    <t>ANALISIS GEOLÒGICO DEL  MATERIAL ENCONTRADO,EVALUACIÒN Y ACCIONES EN COORDINACIÓN CON EL SUPERVISOR; REALIZAR NUEVO ESTUDIO DE SUELOS,REPLANTEO DE CRONOGRAMA.</t>
  </si>
  <si>
    <t>RIESGO DE ENCONTRAR MATERIAL ,CON DIFERENTE CARACTERÍSTICAS A LO DESCRITO EN EL ESTUDIO DE SUELOS.</t>
  </si>
  <si>
    <t>TOMA DE DATOS POR TRAMOS</t>
  </si>
  <si>
    <t>RIESGO DE HUNDIMIENTOS, DESPLOME DE ESTRUCTURAS ALEDAÑAS</t>
  </si>
  <si>
    <t>SOBRE VIBRACIÓN DEL ÁREA</t>
  </si>
  <si>
    <t>ESTADO DE VIVIENDAS O ESTRUCTURAS ALEDAÑAS</t>
  </si>
  <si>
    <t>MONITOREO CONSTANTE , CONTROL PERMANENTE DE VIBRACIONES E IMPACTOS EN OBRA</t>
  </si>
  <si>
    <t>RIESGO DE ACCIDENTES DE TRÁNSITO</t>
  </si>
  <si>
    <t>INADECUADA SEÑALIZACIÓN EN ZONAS CIRCUNDANTES</t>
  </si>
  <si>
    <t>CONGESTIONAMIENTO VEHICULAR EN ZONAS CIRCUNDANTE DE TRABAJO</t>
  </si>
  <si>
    <t>ADECUAR PLAN DE DESVIO, COORDINACIÓN CON SUPERVISISÓN, CORRDINACIÓN CON EMPRESA ASEGURADORA.</t>
  </si>
  <si>
    <t>FALTA DE EXPERIENCIA DE PERSONAL ASIGNADO A LOS DESVIOS Y CHOFERES DE VEHÍCULOS</t>
  </si>
  <si>
    <t>INADECUADOS PROCEDIMIENTOS CONSTRUCTIVOS ,MONTAJES Y TALAS.</t>
  </si>
  <si>
    <t>RIESGO DE HUNDIMIENTOS, DESPLOME DE ESTRUCTURAS ALEDAÑAS.</t>
  </si>
  <si>
    <t>MONITOREO CONSTANTE CONTROL PERMANENTE DE VIBRACIONES E IMPACTOS EN OBRA.</t>
  </si>
  <si>
    <t>RIESGO DE ENCONTRAR MATERIAL DIFERENTE CARACTERÍSTICAS A LO DESCRITO EN EL ESTUDIO DE SUELOS.</t>
  </si>
  <si>
    <t>ADECUAR PLAN DE DESVIO, COORDINACIÓN CON SUPERVISIÓN, COORDINACIÓN CON EMPRESA ASEGURADORA.</t>
  </si>
  <si>
    <t>RIESGO DE QUE LAS COTAS Y  MEDIDAS PROPUESTAS NO SE ENMARQUEN ALTRABAJO DE CAMPO  .</t>
  </si>
  <si>
    <t>RIESGO DE QUE LAS COTAS  Y MEDIDAS PROPUESTAS NO SE ENMARQUEN AL TRABAJO DE CAMPO.</t>
  </si>
  <si>
    <t>VERIFICACIÒN DEL REPLANTEO ; NUEVA TOMA DE PUNTOS Y MEDIDAS. ELABORACIÒN DE PLANOS CON NUEVAS PROPUESTAS ENMARCADOS EN LO ENCONTRADO.</t>
  </si>
  <si>
    <t>MAL ESTADO DE LOS DESVIOS</t>
  </si>
  <si>
    <t>PARALIZACIÓN TOTAL O PARCIAL POR HUNDIMIENTOS O DESPLOME</t>
  </si>
  <si>
    <t>PERMISOS DE DESVIO DE TRÁFICO</t>
  </si>
  <si>
    <t>1RG-7/2017</t>
  </si>
  <si>
    <t>si</t>
  </si>
  <si>
    <t>no</t>
  </si>
  <si>
    <t>CONSIDERO</t>
  </si>
  <si>
    <t>REPLANTEO DE PUNTOS TOPOGRAFICOS .</t>
  </si>
  <si>
    <t>UBICACIÓN:</t>
  </si>
  <si>
    <t>2RA-1/2018</t>
  </si>
  <si>
    <t>2RB-2/2018</t>
  </si>
  <si>
    <t>2RC-3/2018</t>
  </si>
  <si>
    <t>2RD-4/2018</t>
  </si>
  <si>
    <t>2RE-5/2018</t>
  </si>
  <si>
    <t>2RF-6/2018</t>
  </si>
  <si>
    <t>2RG-7/2018</t>
  </si>
  <si>
    <t>2RI-8/2018</t>
  </si>
  <si>
    <t>2RJ-9/2018</t>
  </si>
  <si>
    <t>2RK-10/2018</t>
  </si>
  <si>
    <t>2RL-11/2018</t>
  </si>
  <si>
    <t>2RM-12/2018</t>
  </si>
  <si>
    <t>2RO-14/2018</t>
  </si>
  <si>
    <t>2RP-15/2018</t>
  </si>
  <si>
    <t>2RQ-16/2018</t>
  </si>
  <si>
    <t>2RJ-8/2018</t>
  </si>
  <si>
    <t>"REPARACIÓN DE PISTA EN EL (LA) Y   VEREDAS EN LA URBANIZACIÓN QUINTA ANA MARÍA EN LA LOCALIDAD PIURA, DISTRITO DE PIURA, PROVINCIA PIURA, DEPARTAMENTO PIURA"</t>
  </si>
  <si>
    <t xml:space="preserve"> LOCALIDAD DE PIURA - PIURA - PIURA </t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</si>
</sst>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S/.&quot;\ * #,##0_);_(&quot;S/.&quot;\ * \(#,##0\);_(&quot;S/.&quot;\ * &quot;-&quot;_);_(@_)"/>
    <numFmt numFmtId="167" formatCode="_(&quot;S/.&quot;\ * #,##0.00_);_(&quot;S/.&quot;\ * \(#,##0.00\);_(&quot;S/.&quot;\ * &quot;-&quot;??_);_(@_)"/>
    <numFmt numFmtId="168" formatCode="0.000"/>
    <numFmt numFmtId="169" formatCode="_-&quot;$&quot;* #,##0.00_-;\-&quot;$&quot;* #,##0.00_-;_-&quot;$&quot;* &quot;-&quot;??_-;_-@_-"/>
    <numFmt numFmtId="170" formatCode="_([$€-2]\ * #,##0.00_);_([$€-2]\ * \(#,##0.00\);_([$€-2]\ * &quot;-&quot;??_)"/>
    <numFmt numFmtId="171" formatCode="0,000.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 Black"/>
      <family val="2"/>
    </font>
    <font>
      <sz val="11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u val="single"/>
      <sz val="10"/>
      <name val="Viga"/>
      <family val="0"/>
    </font>
    <font>
      <sz val="9"/>
      <name val="Viga"/>
      <family val="0"/>
    </font>
    <font>
      <b/>
      <sz val="6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 Black"/>
      <family val="2"/>
    </font>
    <font>
      <b/>
      <sz val="10"/>
      <color indexed="9"/>
      <name val="Arial Black"/>
      <family val="2"/>
    </font>
    <font>
      <u val="single"/>
      <sz val="9"/>
      <color indexed="48"/>
      <name val="Arial"/>
      <family val="2"/>
    </font>
    <font>
      <b/>
      <sz val="11"/>
      <color indexed="9"/>
      <name val="Arial Black"/>
      <family val="2"/>
    </font>
    <font>
      <sz val="10"/>
      <color indexed="8"/>
      <name val="MS Sans Serif"/>
      <family val="2"/>
    </font>
    <font>
      <i/>
      <sz val="9"/>
      <name val="Arial"/>
      <family val="2"/>
    </font>
    <font>
      <b/>
      <i/>
      <sz val="8"/>
      <name val="Arial"/>
      <family val="2"/>
    </font>
    <font>
      <sz val="9"/>
      <name val="Arial Black"/>
      <family val="2"/>
    </font>
    <font>
      <b/>
      <sz val="8"/>
      <name val="Aharoni"/>
      <family val="0"/>
    </font>
    <font>
      <b/>
      <sz val="9"/>
      <name val="Broadway"/>
      <family val="5"/>
    </font>
    <font>
      <sz val="10"/>
      <name val="Agency FB"/>
      <family val="2"/>
    </font>
    <font>
      <b/>
      <sz val="10"/>
      <name val="Agency FB"/>
      <family val="2"/>
    </font>
    <font>
      <b/>
      <u val="single"/>
      <sz val="11"/>
      <color indexed="8"/>
      <name val="Agency FB"/>
      <family val="2"/>
    </font>
    <font>
      <sz val="11"/>
      <name val="Agency FB"/>
      <family val="2"/>
    </font>
    <font>
      <b/>
      <sz val="11"/>
      <name val="Agency FB"/>
      <family val="2"/>
    </font>
    <font>
      <b/>
      <sz val="9"/>
      <name val="Arial Rounded MT Bold"/>
      <family val="2"/>
    </font>
    <font>
      <b/>
      <sz val="7.5"/>
      <color indexed="8"/>
      <name val="Arial Narrow"/>
      <family val="2"/>
    </font>
    <font>
      <sz val="11"/>
      <name val="Cambria"/>
      <family val="1"/>
    </font>
    <font>
      <b/>
      <i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2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12" borderId="0" applyNumberFormat="0" applyBorder="0" applyAlignment="0" applyProtection="0"/>
    <xf numFmtId="0" fontId="57" fillId="20" borderId="0" applyNumberFormat="0" applyBorder="0" applyAlignment="0" applyProtection="0"/>
    <xf numFmtId="0" fontId="57" fillId="25" borderId="0" applyNumberFormat="0" applyBorder="0" applyAlignment="0" applyProtection="0"/>
    <xf numFmtId="0" fontId="57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3" fillId="3" borderId="0" applyNumberFormat="0" applyBorder="0" applyAlignment="0" applyProtection="0"/>
    <xf numFmtId="0" fontId="58" fillId="30" borderId="0" applyNumberFormat="0" applyBorder="0" applyAlignment="0" applyProtection="0"/>
    <xf numFmtId="0" fontId="4" fillId="31" borderId="1" applyNumberFormat="0" applyAlignment="0" applyProtection="0"/>
    <xf numFmtId="0" fontId="59" fillId="32" borderId="2" applyNumberFormat="0" applyAlignment="0" applyProtection="0"/>
    <xf numFmtId="0" fontId="60" fillId="33" borderId="3" applyNumberFormat="0" applyAlignment="0" applyProtection="0"/>
    <xf numFmtId="0" fontId="61" fillId="0" borderId="4" applyNumberFormat="0" applyFill="0" applyAlignment="0" applyProtection="0"/>
    <xf numFmtId="0" fontId="5" fillId="34" borderId="5" applyNumberFormat="0" applyAlignment="0" applyProtection="0"/>
    <xf numFmtId="0" fontId="62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64" fillId="4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5" fillId="42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43" borderId="0" applyNumberFormat="0" applyBorder="0" applyAlignment="0" applyProtection="0"/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44" borderId="11" applyNumberFormat="0" applyFont="0" applyAlignment="0" applyProtection="0"/>
    <xf numFmtId="0" fontId="1" fillId="45" borderId="12" applyNumberFormat="0" applyFont="0" applyAlignment="0" applyProtection="0"/>
    <xf numFmtId="0" fontId="14" fillId="31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32" borderId="1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63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7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0" fontId="38" fillId="29" borderId="1" xfId="71" applyFont="1" applyFill="1" applyBorder="1" applyAlignment="1">
      <alignment horizontal="center" vertical="center" wrapText="1"/>
    </xf>
    <xf numFmtId="0" fontId="38" fillId="29" borderId="1" xfId="71" applyFont="1" applyFill="1" applyBorder="1" applyAlignment="1">
      <alignment horizontal="left" vertical="center" wrapText="1"/>
    </xf>
    <xf numFmtId="0" fontId="27" fillId="0" borderId="19" xfId="0" applyFont="1" applyBorder="1" applyAlignment="1">
      <alignment horizontal="right" vertical="center" wrapText="1"/>
    </xf>
    <xf numFmtId="2" fontId="27" fillId="0" borderId="19" xfId="0" applyNumberFormat="1" applyFont="1" applyBorder="1" applyAlignment="1">
      <alignment horizontal="center" vertical="center" wrapText="1"/>
    </xf>
    <xf numFmtId="0" fontId="21" fillId="0" borderId="0" xfId="96" applyFont="1" applyBorder="1" applyAlignment="1">
      <alignment vertical="top"/>
      <protection/>
    </xf>
    <xf numFmtId="0" fontId="27" fillId="0" borderId="19" xfId="96" applyFont="1" applyBorder="1" applyAlignment="1">
      <alignment horizontal="right" vertical="center" wrapText="1"/>
      <protection/>
    </xf>
    <xf numFmtId="2" fontId="27" fillId="0" borderId="19" xfId="96" applyNumberFormat="1" applyFont="1" applyBorder="1" applyAlignment="1">
      <alignment horizontal="center" vertical="center" wrapText="1"/>
      <protection/>
    </xf>
    <xf numFmtId="0" fontId="22" fillId="7" borderId="20" xfId="96" applyNumberFormat="1" applyFont="1" applyFill="1" applyBorder="1" applyAlignment="1">
      <alignment horizontal="center" vertical="top" wrapText="1"/>
      <protection/>
    </xf>
    <xf numFmtId="0" fontId="22" fillId="7" borderId="0" xfId="96" applyNumberFormat="1" applyFont="1" applyFill="1" applyBorder="1" applyAlignment="1">
      <alignment horizontal="center" vertical="top" wrapText="1"/>
      <protection/>
    </xf>
    <xf numFmtId="168" fontId="28" fillId="0" borderId="19" xfId="96" applyNumberFormat="1" applyFont="1" applyBorder="1" applyAlignment="1">
      <alignment horizontal="center" vertical="center"/>
      <protection/>
    </xf>
    <xf numFmtId="168" fontId="22" fillId="46" borderId="21" xfId="94" applyNumberFormat="1" applyFont="1" applyFill="1" applyBorder="1" applyAlignment="1">
      <alignment horizontal="center" vertical="center" wrapText="1"/>
      <protection/>
    </xf>
    <xf numFmtId="168" fontId="22" fillId="47" borderId="21" xfId="94" applyNumberFormat="1" applyFont="1" applyFill="1" applyBorder="1" applyAlignment="1">
      <alignment horizontal="center" vertical="center" wrapText="1"/>
      <protection/>
    </xf>
    <xf numFmtId="168" fontId="22" fillId="47" borderId="22" xfId="94" applyNumberFormat="1" applyFont="1" applyFill="1" applyBorder="1" applyAlignment="1">
      <alignment horizontal="center" vertical="center" wrapText="1"/>
      <protection/>
    </xf>
    <xf numFmtId="168" fontId="22" fillId="46" borderId="19" xfId="94" applyNumberFormat="1" applyFont="1" applyFill="1" applyBorder="1" applyAlignment="1">
      <alignment horizontal="center" vertical="center" wrapText="1"/>
      <protection/>
    </xf>
    <xf numFmtId="168" fontId="22" fillId="47" borderId="19" xfId="94" applyNumberFormat="1" applyFont="1" applyFill="1" applyBorder="1" applyAlignment="1">
      <alignment horizontal="center" vertical="center" wrapText="1"/>
      <protection/>
    </xf>
    <xf numFmtId="168" fontId="22" fillId="47" borderId="23" xfId="94" applyNumberFormat="1" applyFont="1" applyFill="1" applyBorder="1" applyAlignment="1">
      <alignment horizontal="center" vertical="center" wrapText="1"/>
      <protection/>
    </xf>
    <xf numFmtId="168" fontId="22" fillId="48" borderId="19" xfId="94" applyNumberFormat="1" applyFont="1" applyFill="1" applyBorder="1" applyAlignment="1">
      <alignment horizontal="center" vertical="center" wrapText="1"/>
      <protection/>
    </xf>
    <xf numFmtId="168" fontId="22" fillId="48" borderId="24" xfId="94" applyNumberFormat="1" applyFont="1" applyFill="1" applyBorder="1" applyAlignment="1">
      <alignment horizontal="center" vertical="center" wrapText="1"/>
      <protection/>
    </xf>
    <xf numFmtId="168" fontId="22" fillId="46" borderId="25" xfId="94" applyNumberFormat="1" applyFont="1" applyFill="1" applyBorder="1" applyAlignment="1">
      <alignment horizontal="center" vertical="center" wrapText="1"/>
      <protection/>
    </xf>
    <xf numFmtId="0" fontId="24" fillId="49" borderId="26" xfId="94" applyFont="1" applyFill="1" applyBorder="1" applyAlignment="1">
      <alignment horizontal="center" vertical="center" wrapText="1"/>
      <protection/>
    </xf>
    <xf numFmtId="168" fontId="24" fillId="46" borderId="26" xfId="94" applyNumberFormat="1" applyFont="1" applyFill="1" applyBorder="1" applyAlignment="1">
      <alignment horizontal="center" vertical="center" wrapText="1"/>
      <protection/>
    </xf>
    <xf numFmtId="168" fontId="24" fillId="47" borderId="27" xfId="94" applyNumberFormat="1" applyFont="1" applyFill="1" applyBorder="1" applyAlignment="1">
      <alignment horizontal="center" vertical="center" wrapText="1"/>
      <protection/>
    </xf>
    <xf numFmtId="0" fontId="22" fillId="7" borderId="19" xfId="94" applyFont="1" applyFill="1" applyBorder="1" applyAlignment="1">
      <alignment horizontal="center" vertical="center" wrapText="1"/>
      <protection/>
    </xf>
    <xf numFmtId="2" fontId="22" fillId="7" borderId="19" xfId="94" applyNumberFormat="1" applyFont="1" applyFill="1" applyBorder="1" applyAlignment="1">
      <alignment horizontal="center" vertical="center" wrapText="1"/>
      <protection/>
    </xf>
    <xf numFmtId="2" fontId="22" fillId="7" borderId="23" xfId="94" applyNumberFormat="1" applyFont="1" applyFill="1" applyBorder="1" applyAlignment="1">
      <alignment horizontal="center" vertical="center" wrapText="1"/>
      <protection/>
    </xf>
    <xf numFmtId="0" fontId="22" fillId="50" borderId="21" xfId="94" applyFont="1" applyFill="1" applyBorder="1" applyAlignment="1">
      <alignment horizontal="center" vertical="center" wrapText="1"/>
      <protection/>
    </xf>
    <xf numFmtId="0" fontId="22" fillId="50" borderId="19" xfId="94" applyFont="1" applyFill="1" applyBorder="1" applyAlignment="1">
      <alignment horizontal="center" vertical="center" wrapText="1"/>
      <protection/>
    </xf>
    <xf numFmtId="0" fontId="23" fillId="7" borderId="19" xfId="96" applyNumberFormat="1" applyFont="1" applyFill="1" applyBorder="1" applyAlignment="1" quotePrefix="1">
      <alignment horizontal="center" vertical="top"/>
      <protection/>
    </xf>
    <xf numFmtId="0" fontId="23" fillId="7" borderId="19" xfId="96" applyNumberFormat="1" applyFont="1" applyFill="1" applyBorder="1" applyAlignment="1">
      <alignment horizontal="center" vertical="top" wrapText="1"/>
      <protection/>
    </xf>
    <xf numFmtId="0" fontId="19" fillId="0" borderId="18" xfId="79" applyBorder="1" applyAlignment="1" applyProtection="1">
      <alignment vertical="center" wrapText="1"/>
      <protection/>
    </xf>
    <xf numFmtId="168" fontId="22" fillId="49" borderId="28" xfId="94" applyNumberFormat="1" applyFont="1" applyFill="1" applyBorder="1" applyAlignment="1">
      <alignment horizontal="center" vertical="center" wrapText="1"/>
      <protection/>
    </xf>
    <xf numFmtId="168" fontId="22" fillId="49" borderId="29" xfId="94" applyNumberFormat="1" applyFont="1" applyFill="1" applyBorder="1" applyAlignment="1">
      <alignment horizontal="center" vertical="center" wrapText="1"/>
      <protection/>
    </xf>
    <xf numFmtId="168" fontId="22" fillId="49" borderId="30" xfId="94" applyNumberFormat="1" applyFont="1" applyFill="1" applyBorder="1" applyAlignment="1">
      <alignment horizontal="center" vertical="center" wrapText="1"/>
      <protection/>
    </xf>
    <xf numFmtId="0" fontId="22" fillId="0" borderId="19" xfId="96" applyFont="1" applyFill="1" applyBorder="1" applyAlignment="1">
      <alignment horizontal="center" vertical="center" wrapText="1"/>
      <protection/>
    </xf>
    <xf numFmtId="0" fontId="23" fillId="7" borderId="31" xfId="96" applyNumberFormat="1" applyFont="1" applyFill="1" applyBorder="1" applyAlignment="1">
      <alignment horizontal="center" vertical="top" wrapText="1"/>
      <protection/>
    </xf>
    <xf numFmtId="0" fontId="30" fillId="7" borderId="32" xfId="0" applyFont="1" applyFill="1" applyBorder="1" applyAlignment="1">
      <alignment horizontal="centerContinuous" vertical="center"/>
    </xf>
    <xf numFmtId="0" fontId="0" fillId="7" borderId="33" xfId="0" applyFont="1" applyFill="1" applyBorder="1" applyAlignment="1">
      <alignment horizontal="centerContinuous" vertical="center"/>
    </xf>
    <xf numFmtId="0" fontId="31" fillId="0" borderId="0" xfId="79" applyFont="1" applyBorder="1" applyAlignment="1" applyProtection="1">
      <alignment vertical="center"/>
      <protection/>
    </xf>
    <xf numFmtId="0" fontId="32" fillId="0" borderId="0" xfId="96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30" fillId="7" borderId="19" xfId="0" applyFont="1" applyFill="1" applyBorder="1" applyAlignment="1">
      <alignment horizontal="center" vertical="center" wrapText="1"/>
    </xf>
    <xf numFmtId="0" fontId="0" fillId="7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justify" vertical="center" wrapText="1"/>
    </xf>
    <xf numFmtId="0" fontId="0" fillId="0" borderId="19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21" fillId="0" borderId="0" xfId="96" applyFont="1" applyBorder="1" applyAlignment="1">
      <alignment vertical="center"/>
      <protection/>
    </xf>
    <xf numFmtId="0" fontId="21" fillId="51" borderId="0" xfId="0" applyFont="1" applyFill="1" applyBorder="1" applyAlignment="1">
      <alignment vertical="center"/>
    </xf>
    <xf numFmtId="0" fontId="21" fillId="0" borderId="19" xfId="96" applyFont="1" applyBorder="1" applyAlignment="1">
      <alignment horizontal="left" vertical="center" wrapText="1"/>
      <protection/>
    </xf>
    <xf numFmtId="0" fontId="21" fillId="0" borderId="34" xfId="96" applyFont="1" applyBorder="1" applyAlignment="1">
      <alignment horizontal="left" vertical="center" wrapText="1"/>
      <protection/>
    </xf>
    <xf numFmtId="0" fontId="21" fillId="51" borderId="19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168" fontId="21" fillId="0" borderId="0" xfId="0" applyNumberFormat="1" applyFont="1" applyAlignment="1">
      <alignment vertical="center"/>
    </xf>
    <xf numFmtId="0" fontId="21" fillId="0" borderId="0" xfId="96" applyFont="1" applyFill="1" applyBorder="1" applyAlignment="1">
      <alignment vertical="center"/>
      <protection/>
    </xf>
    <xf numFmtId="0" fontId="21" fillId="0" borderId="0" xfId="96" applyFont="1" applyFill="1" applyBorder="1" applyAlignment="1">
      <alignment horizontal="center" vertical="center"/>
      <protection/>
    </xf>
    <xf numFmtId="0" fontId="21" fillId="0" borderId="0" xfId="96" applyFont="1" applyFill="1" applyBorder="1" applyAlignment="1">
      <alignment horizontal="left" vertical="center" wrapText="1"/>
      <protection/>
    </xf>
    <xf numFmtId="0" fontId="21" fillId="0" borderId="0" xfId="0" applyFont="1" applyFill="1" applyBorder="1" applyAlignment="1">
      <alignment horizontal="left" vertical="center" wrapText="1"/>
    </xf>
    <xf numFmtId="0" fontId="0" fillId="0" borderId="19" xfId="96" applyFont="1" applyBorder="1" applyAlignment="1" applyProtection="1">
      <alignment horizontal="center" vertical="center"/>
      <protection locked="0"/>
    </xf>
    <xf numFmtId="0" fontId="22" fillId="0" borderId="19" xfId="96" applyFont="1" applyFill="1" applyBorder="1" applyAlignment="1" applyProtection="1">
      <alignment horizontal="center" vertical="center" wrapText="1"/>
      <protection locked="0"/>
    </xf>
    <xf numFmtId="0" fontId="21" fillId="0" borderId="0" xfId="96" applyFont="1" applyBorder="1" applyAlignment="1" applyProtection="1">
      <alignment vertical="top"/>
      <protection locked="0"/>
    </xf>
    <xf numFmtId="0" fontId="21" fillId="0" borderId="0" xfId="96" applyFont="1" applyFill="1" applyBorder="1" applyAlignment="1">
      <alignment vertical="top"/>
      <protection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Alignment="1">
      <alignment vertical="top"/>
    </xf>
    <xf numFmtId="168" fontId="21" fillId="0" borderId="0" xfId="0" applyNumberFormat="1" applyFont="1" applyFill="1" applyAlignment="1">
      <alignment vertical="top"/>
    </xf>
    <xf numFmtId="2" fontId="22" fillId="0" borderId="35" xfId="94" applyNumberFormat="1" applyFont="1" applyFill="1" applyBorder="1" applyAlignment="1" applyProtection="1">
      <alignment horizontal="center" vertical="center" wrapText="1"/>
      <protection locked="0"/>
    </xf>
    <xf numFmtId="2" fontId="22" fillId="0" borderId="34" xfId="94" applyNumberFormat="1" applyFont="1" applyFill="1" applyBorder="1" applyAlignment="1" applyProtection="1">
      <alignment horizontal="center" vertical="center" wrapText="1"/>
      <protection locked="0"/>
    </xf>
    <xf numFmtId="2" fontId="22" fillId="0" borderId="19" xfId="94" applyNumberFormat="1" applyFont="1" applyFill="1" applyBorder="1" applyAlignment="1" applyProtection="1">
      <alignment horizontal="center" vertical="center" wrapText="1"/>
      <protection locked="0"/>
    </xf>
    <xf numFmtId="2" fontId="22" fillId="0" borderId="23" xfId="94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96" applyFont="1" applyFill="1" applyBorder="1" applyAlignment="1">
      <alignment vertical="center"/>
      <protection/>
    </xf>
    <xf numFmtId="0" fontId="23" fillId="0" borderId="19" xfId="96" applyFont="1" applyFill="1" applyBorder="1" applyAlignment="1" applyProtection="1">
      <alignment horizontal="left" vertical="center" wrapText="1"/>
      <protection locked="0"/>
    </xf>
    <xf numFmtId="0" fontId="22" fillId="0" borderId="0" xfId="96" applyFont="1" applyBorder="1" applyAlignment="1" applyProtection="1">
      <alignment vertical="top"/>
      <protection locked="0"/>
    </xf>
    <xf numFmtId="0" fontId="21" fillId="0" borderId="19" xfId="96" applyNumberFormat="1" applyFont="1" applyBorder="1" applyAlignment="1">
      <alignment horizontal="left" vertical="center" wrapText="1"/>
      <protection/>
    </xf>
    <xf numFmtId="0" fontId="21" fillId="0" borderId="19" xfId="96" applyFont="1" applyBorder="1" applyAlignment="1">
      <alignment horizontal="center" vertical="center" wrapText="1"/>
      <protection/>
    </xf>
    <xf numFmtId="0" fontId="22" fillId="0" borderId="19" xfId="96" applyFont="1" applyBorder="1" applyAlignment="1">
      <alignment horizontal="center" vertical="center" wrapText="1"/>
      <protection/>
    </xf>
    <xf numFmtId="0" fontId="21" fillId="0" borderId="34" xfId="96" applyFont="1" applyBorder="1" applyAlignment="1">
      <alignment horizontal="center" vertical="center" wrapText="1"/>
      <protection/>
    </xf>
    <xf numFmtId="0" fontId="23" fillId="0" borderId="19" xfId="96" applyFont="1" applyFill="1" applyBorder="1" applyAlignment="1" applyProtection="1">
      <alignment horizontal="center" vertical="center" wrapText="1"/>
      <protection locked="0"/>
    </xf>
    <xf numFmtId="0" fontId="22" fillId="0" borderId="0" xfId="96" applyFont="1" applyBorder="1" applyAlignment="1">
      <alignment vertical="top"/>
      <protection/>
    </xf>
    <xf numFmtId="0" fontId="21" fillId="0" borderId="0" xfId="96" applyFont="1" applyBorder="1" applyAlignment="1" applyProtection="1">
      <alignment horizontal="right" vertical="top"/>
      <protection locked="0"/>
    </xf>
    <xf numFmtId="0" fontId="22" fillId="0" borderId="0" xfId="96" applyFont="1" applyBorder="1" applyAlignment="1" applyProtection="1">
      <alignment horizontal="right" vertical="top"/>
      <protection locked="0"/>
    </xf>
    <xf numFmtId="0" fontId="22" fillId="0" borderId="0" xfId="96" applyNumberFormat="1" applyFont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28" fillId="0" borderId="19" xfId="96" applyFont="1" applyBorder="1" applyAlignment="1">
      <alignment horizontal="right" vertical="center" wrapText="1"/>
      <protection/>
    </xf>
    <xf numFmtId="4" fontId="0" fillId="0" borderId="0" xfId="0" applyNumberFormat="1" applyAlignment="1">
      <alignment/>
    </xf>
    <xf numFmtId="0" fontId="22" fillId="0" borderId="19" xfId="96" applyFont="1" applyBorder="1" applyAlignment="1">
      <alignment horizontal="left" vertical="center" wrapText="1"/>
      <protection/>
    </xf>
    <xf numFmtId="0" fontId="22" fillId="51" borderId="19" xfId="0" applyFont="1" applyFill="1" applyBorder="1" applyAlignment="1">
      <alignment horizontal="left" vertical="center" wrapText="1"/>
    </xf>
    <xf numFmtId="0" fontId="22" fillId="0" borderId="19" xfId="96" applyFont="1" applyFill="1" applyBorder="1" applyAlignment="1">
      <alignment horizontal="left" vertical="center" wrapText="1"/>
      <protection/>
    </xf>
    <xf numFmtId="0" fontId="23" fillId="0" borderId="19" xfId="96" applyFont="1" applyFill="1" applyBorder="1" applyAlignment="1" applyProtection="1">
      <alignment horizontal="left" vertical="center"/>
      <protection locked="0"/>
    </xf>
    <xf numFmtId="0" fontId="23" fillId="0" borderId="19" xfId="96" applyFont="1" applyFill="1" applyBorder="1" applyAlignment="1" applyProtection="1">
      <alignment horizontal="center" vertical="center"/>
      <protection locked="0"/>
    </xf>
    <xf numFmtId="0" fontId="33" fillId="31" borderId="26" xfId="0" applyFont="1" applyFill="1" applyBorder="1" applyAlignment="1">
      <alignment horizontal="center" vertical="center"/>
    </xf>
    <xf numFmtId="0" fontId="34" fillId="31" borderId="36" xfId="0" applyFont="1" applyFill="1" applyBorder="1" applyAlignment="1">
      <alignment/>
    </xf>
    <xf numFmtId="0" fontId="33" fillId="0" borderId="37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37" xfId="0" applyFont="1" applyBorder="1" applyAlignment="1">
      <alignment horizontal="center" vertical="center"/>
    </xf>
    <xf numFmtId="0" fontId="33" fillId="0" borderId="37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37" xfId="0" applyFont="1" applyBorder="1" applyAlignment="1">
      <alignment horizontal="center"/>
    </xf>
    <xf numFmtId="0" fontId="33" fillId="0" borderId="38" xfId="0" applyFont="1" applyFill="1" applyBorder="1" applyAlignment="1">
      <alignment horizontal="center"/>
    </xf>
    <xf numFmtId="0" fontId="34" fillId="0" borderId="39" xfId="0" applyFont="1" applyFill="1" applyBorder="1" applyAlignment="1">
      <alignment/>
    </xf>
    <xf numFmtId="0" fontId="34" fillId="0" borderId="38" xfId="0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0" fontId="34" fillId="0" borderId="37" xfId="0" applyFont="1" applyFill="1" applyBorder="1" applyAlignment="1">
      <alignment horizontal="center" vertical="center"/>
    </xf>
    <xf numFmtId="0" fontId="34" fillId="31" borderId="26" xfId="0" applyFont="1" applyFill="1" applyBorder="1" applyAlignment="1">
      <alignment horizontal="center" vertical="center" wrapText="1"/>
    </xf>
    <xf numFmtId="0" fontId="21" fillId="0" borderId="19" xfId="96" applyFont="1" applyBorder="1" applyAlignment="1">
      <alignment vertical="center"/>
      <protection/>
    </xf>
    <xf numFmtId="0" fontId="22" fillId="0" borderId="19" xfId="96" applyFont="1" applyBorder="1" applyAlignment="1">
      <alignment vertical="center"/>
      <protection/>
    </xf>
    <xf numFmtId="0" fontId="21" fillId="0" borderId="19" xfId="96" applyFont="1" applyBorder="1" applyAlignment="1">
      <alignment vertical="center" wrapText="1"/>
      <protection/>
    </xf>
    <xf numFmtId="0" fontId="21" fillId="0" borderId="19" xfId="96" applyFont="1" applyBorder="1" applyAlignment="1">
      <alignment horizontal="center" vertical="center"/>
      <protection/>
    </xf>
    <xf numFmtId="0" fontId="22" fillId="0" borderId="19" xfId="96" applyFont="1" applyBorder="1" applyAlignment="1">
      <alignment horizontal="center" vertical="center"/>
      <protection/>
    </xf>
    <xf numFmtId="0" fontId="21" fillId="0" borderId="20" xfId="96" applyFont="1" applyFill="1" applyBorder="1" applyAlignment="1">
      <alignment horizontal="left" vertical="center" wrapText="1"/>
      <protection/>
    </xf>
    <xf numFmtId="0" fontId="44" fillId="0" borderId="0" xfId="96" applyFont="1" applyFill="1" applyBorder="1" applyAlignment="1">
      <alignment vertical="top"/>
      <protection/>
    </xf>
    <xf numFmtId="0" fontId="0" fillId="0" borderId="23" xfId="96" applyFont="1" applyBorder="1" applyAlignment="1" applyProtection="1">
      <alignment horizontal="center" vertical="center"/>
      <protection locked="0"/>
    </xf>
    <xf numFmtId="168" fontId="28" fillId="0" borderId="23" xfId="96" applyNumberFormat="1" applyFont="1" applyBorder="1" applyAlignment="1">
      <alignment horizontal="center" vertical="center"/>
      <protection/>
    </xf>
    <xf numFmtId="0" fontId="22" fillId="0" borderId="23" xfId="96" applyFont="1" applyFill="1" applyBorder="1" applyAlignment="1" applyProtection="1">
      <alignment horizontal="center" vertical="center" wrapText="1"/>
      <protection locked="0"/>
    </xf>
    <xf numFmtId="0" fontId="23" fillId="7" borderId="40" xfId="96" applyNumberFormat="1" applyFont="1" applyFill="1" applyBorder="1" applyAlignment="1">
      <alignment horizontal="center" vertical="top" wrapText="1"/>
      <protection/>
    </xf>
    <xf numFmtId="0" fontId="53" fillId="0" borderId="0" xfId="0" applyFont="1" applyAlignment="1">
      <alignment/>
    </xf>
    <xf numFmtId="0" fontId="23" fillId="0" borderId="19" xfId="96" applyNumberFormat="1" applyFont="1" applyFill="1" applyBorder="1" applyAlignment="1">
      <alignment horizontal="center" vertical="center" wrapText="1"/>
      <protection/>
    </xf>
    <xf numFmtId="0" fontId="23" fillId="0" borderId="19" xfId="96" applyNumberFormat="1" applyFont="1" applyFill="1" applyBorder="1" applyAlignment="1" quotePrefix="1">
      <alignment horizontal="center" vertical="center" wrapText="1"/>
      <protection/>
    </xf>
    <xf numFmtId="0" fontId="28" fillId="0" borderId="19" xfId="96" applyFont="1" applyFill="1" applyBorder="1" applyAlignment="1">
      <alignment horizontal="center" vertical="center" wrapText="1"/>
      <protection/>
    </xf>
    <xf numFmtId="0" fontId="28" fillId="0" borderId="19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8" fillId="0" borderId="19" xfId="96" applyFont="1" applyFill="1" applyBorder="1" applyAlignment="1">
      <alignment horizontal="right" vertical="center" wrapText="1"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Fill="1" applyBorder="1" applyAlignment="1">
      <alignment/>
    </xf>
    <xf numFmtId="4" fontId="47" fillId="0" borderId="0" xfId="0" applyNumberFormat="1" applyFont="1" applyAlignment="1">
      <alignment/>
    </xf>
    <xf numFmtId="0" fontId="48" fillId="0" borderId="41" xfId="0" applyFont="1" applyFill="1" applyBorder="1" applyAlignment="1">
      <alignment/>
    </xf>
    <xf numFmtId="0" fontId="47" fillId="0" borderId="36" xfId="0" applyFont="1" applyBorder="1" applyAlignment="1">
      <alignment/>
    </xf>
    <xf numFmtId="4" fontId="48" fillId="0" borderId="27" xfId="0" applyNumberFormat="1" applyFont="1" applyBorder="1" applyAlignment="1">
      <alignment/>
    </xf>
    <xf numFmtId="0" fontId="26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justify"/>
    </xf>
    <xf numFmtId="0" fontId="51" fillId="0" borderId="0" xfId="0" applyFont="1" applyAlignment="1">
      <alignment/>
    </xf>
    <xf numFmtId="0" fontId="51" fillId="0" borderId="26" xfId="0" applyFont="1" applyBorder="1" applyAlignment="1">
      <alignment horizontal="center" vertical="center"/>
    </xf>
    <xf numFmtId="0" fontId="50" fillId="0" borderId="42" xfId="0" applyFont="1" applyBorder="1" applyAlignment="1">
      <alignment/>
    </xf>
    <xf numFmtId="0" fontId="51" fillId="0" borderId="37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43" xfId="0" applyFont="1" applyBorder="1" applyAlignment="1">
      <alignment/>
    </xf>
    <xf numFmtId="0" fontId="50" fillId="0" borderId="44" xfId="0" applyFont="1" applyBorder="1" applyAlignment="1">
      <alignment horizontal="center" vertical="center"/>
    </xf>
    <xf numFmtId="0" fontId="51" fillId="0" borderId="37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1" fillId="0" borderId="38" xfId="0" applyFont="1" applyFill="1" applyBorder="1" applyAlignment="1">
      <alignment/>
    </xf>
    <xf numFmtId="0" fontId="50" fillId="0" borderId="39" xfId="0" applyFont="1" applyFill="1" applyBorder="1" applyAlignment="1">
      <alignment/>
    </xf>
    <xf numFmtId="0" fontId="50" fillId="0" borderId="39" xfId="0" applyFont="1" applyBorder="1" applyAlignment="1">
      <alignment/>
    </xf>
    <xf numFmtId="4" fontId="50" fillId="0" borderId="39" xfId="0" applyNumberFormat="1" applyFont="1" applyBorder="1" applyAlignment="1">
      <alignment/>
    </xf>
    <xf numFmtId="0" fontId="50" fillId="0" borderId="45" xfId="0" applyFont="1" applyBorder="1" applyAlignment="1">
      <alignment/>
    </xf>
    <xf numFmtId="4" fontId="50" fillId="0" borderId="0" xfId="0" applyNumberFormat="1" applyFont="1" applyAlignment="1">
      <alignment/>
    </xf>
    <xf numFmtId="0" fontId="54" fillId="0" borderId="0" xfId="0" applyFont="1" applyBorder="1" applyAlignment="1">
      <alignment/>
    </xf>
    <xf numFmtId="0" fontId="50" fillId="0" borderId="46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/>
    </xf>
    <xf numFmtId="0" fontId="40" fillId="29" borderId="1" xfId="71" applyFont="1" applyFill="1" applyBorder="1" applyAlignment="1">
      <alignment horizontal="center" vertical="center" wrapText="1"/>
    </xf>
    <xf numFmtId="0" fontId="21" fillId="0" borderId="34" xfId="96" applyFont="1" applyFill="1" applyBorder="1" applyAlignment="1" applyProtection="1">
      <alignment horizontal="left" vertical="center" wrapText="1"/>
      <protection locked="0"/>
    </xf>
    <xf numFmtId="0" fontId="21" fillId="0" borderId="48" xfId="96" applyFont="1" applyFill="1" applyBorder="1" applyAlignment="1" applyProtection="1">
      <alignment horizontal="left" vertical="center" wrapText="1"/>
      <protection locked="0"/>
    </xf>
    <xf numFmtId="0" fontId="21" fillId="0" borderId="49" xfId="96" applyFont="1" applyFill="1" applyBorder="1" applyAlignment="1" applyProtection="1">
      <alignment horizontal="left" vertical="center" wrapText="1"/>
      <protection locked="0"/>
    </xf>
    <xf numFmtId="0" fontId="22" fillId="0" borderId="48" xfId="96" applyFont="1" applyFill="1" applyBorder="1" applyAlignment="1" applyProtection="1">
      <alignment horizontal="center" vertical="top" wrapText="1"/>
      <protection locked="0"/>
    </xf>
    <xf numFmtId="0" fontId="22" fillId="0" borderId="49" xfId="96" applyFont="1" applyFill="1" applyBorder="1" applyAlignment="1" applyProtection="1">
      <alignment horizontal="center" vertical="top" wrapText="1"/>
      <protection locked="0"/>
    </xf>
    <xf numFmtId="0" fontId="27" fillId="0" borderId="19" xfId="96" applyFont="1" applyFill="1" applyBorder="1" applyAlignment="1">
      <alignment horizontal="right" vertical="center" wrapText="1"/>
      <protection/>
    </xf>
    <xf numFmtId="0" fontId="28" fillId="0" borderId="19" xfId="0" applyFont="1" applyBorder="1" applyAlignment="1">
      <alignment horizontal="center" vertical="center" wrapText="1"/>
    </xf>
    <xf numFmtId="0" fontId="23" fillId="7" borderId="34" xfId="96" applyFont="1" applyFill="1" applyBorder="1" applyAlignment="1">
      <alignment horizontal="left" vertical="top" wrapText="1"/>
      <protection/>
    </xf>
    <xf numFmtId="0" fontId="23" fillId="7" borderId="49" xfId="96" applyFont="1" applyFill="1" applyBorder="1" applyAlignment="1">
      <alignment horizontal="left" vertical="top" wrapText="1"/>
      <protection/>
    </xf>
    <xf numFmtId="0" fontId="22" fillId="0" borderId="34" xfId="96" applyFont="1" applyFill="1" applyBorder="1" applyAlignment="1">
      <alignment horizontal="center" vertical="center" wrapText="1"/>
      <protection/>
    </xf>
    <xf numFmtId="0" fontId="22" fillId="0" borderId="49" xfId="96" applyFont="1" applyFill="1" applyBorder="1" applyAlignment="1">
      <alignment horizontal="center" vertical="center" wrapText="1"/>
      <protection/>
    </xf>
    <xf numFmtId="0" fontId="23" fillId="7" borderId="32" xfId="96" applyFont="1" applyFill="1" applyBorder="1" applyAlignment="1">
      <alignment horizontal="left" vertical="top" wrapText="1"/>
      <protection/>
    </xf>
    <xf numFmtId="0" fontId="23" fillId="7" borderId="33" xfId="96" applyFont="1" applyFill="1" applyBorder="1" applyAlignment="1">
      <alignment horizontal="left" vertical="top" wrapText="1"/>
      <protection/>
    </xf>
    <xf numFmtId="0" fontId="23" fillId="7" borderId="50" xfId="96" applyFont="1" applyFill="1" applyBorder="1" applyAlignment="1">
      <alignment horizontal="left" vertical="top" wrapText="1"/>
      <protection/>
    </xf>
    <xf numFmtId="0" fontId="23" fillId="7" borderId="51" xfId="96" applyFont="1" applyFill="1" applyBorder="1" applyAlignment="1">
      <alignment horizontal="left" vertical="top" wrapText="1"/>
      <protection/>
    </xf>
    <xf numFmtId="0" fontId="22" fillId="0" borderId="19" xfId="96" applyFont="1" applyFill="1" applyBorder="1" applyAlignment="1">
      <alignment horizontal="center" vertical="center" wrapText="1"/>
      <protection/>
    </xf>
    <xf numFmtId="0" fontId="21" fillId="0" borderId="34" xfId="96" applyFont="1" applyFill="1" applyBorder="1" applyAlignment="1" applyProtection="1">
      <alignment horizontal="center" vertical="center" wrapText="1"/>
      <protection locked="0"/>
    </xf>
    <xf numFmtId="0" fontId="21" fillId="0" borderId="48" xfId="96" applyFont="1" applyFill="1" applyBorder="1" applyAlignment="1" applyProtection="1">
      <alignment horizontal="center" vertical="center" wrapText="1"/>
      <protection locked="0"/>
    </xf>
    <xf numFmtId="0" fontId="21" fillId="0" borderId="49" xfId="96" applyFont="1" applyFill="1" applyBorder="1" applyAlignment="1" applyProtection="1">
      <alignment horizontal="center" vertical="center" wrapText="1"/>
      <protection locked="0"/>
    </xf>
    <xf numFmtId="0" fontId="22" fillId="7" borderId="19" xfId="96" applyFont="1" applyFill="1" applyBorder="1" applyAlignment="1">
      <alignment horizontal="center" vertical="top" wrapText="1"/>
      <protection/>
    </xf>
    <xf numFmtId="0" fontId="22" fillId="7" borderId="24" xfId="96" applyFont="1" applyFill="1" applyBorder="1" applyAlignment="1">
      <alignment vertical="top"/>
      <protection/>
    </xf>
    <xf numFmtId="0" fontId="22" fillId="7" borderId="19" xfId="96" applyFont="1" applyFill="1" applyBorder="1" applyAlignment="1">
      <alignment vertical="top"/>
      <protection/>
    </xf>
    <xf numFmtId="0" fontId="23" fillId="7" borderId="24" xfId="96" applyNumberFormat="1" applyFont="1" applyFill="1" applyBorder="1" applyAlignment="1">
      <alignment horizontal="center" vertical="top"/>
      <protection/>
    </xf>
    <xf numFmtId="0" fontId="23" fillId="7" borderId="52" xfId="96" applyNumberFormat="1" applyFont="1" applyFill="1" applyBorder="1" applyAlignment="1">
      <alignment horizontal="center" vertical="top"/>
      <protection/>
    </xf>
    <xf numFmtId="0" fontId="23" fillId="7" borderId="31" xfId="96" applyNumberFormat="1" applyFont="1" applyFill="1" applyBorder="1" applyAlignment="1">
      <alignment horizontal="center" vertical="top"/>
      <protection/>
    </xf>
    <xf numFmtId="0" fontId="23" fillId="7" borderId="48" xfId="96" applyFont="1" applyFill="1" applyBorder="1" applyAlignment="1">
      <alignment horizontal="left" vertical="top" wrapText="1"/>
      <protection/>
    </xf>
    <xf numFmtId="168" fontId="22" fillId="0" borderId="24" xfId="96" applyNumberFormat="1" applyFont="1" applyBorder="1" applyAlignment="1">
      <alignment horizontal="center" vertical="center"/>
      <protection/>
    </xf>
    <xf numFmtId="168" fontId="22" fillId="0" borderId="31" xfId="96" applyNumberFormat="1" applyFont="1" applyBorder="1" applyAlignment="1">
      <alignment horizontal="center" vertical="center"/>
      <protection/>
    </xf>
    <xf numFmtId="0" fontId="23" fillId="7" borderId="24" xfId="96" applyNumberFormat="1" applyFont="1" applyFill="1" applyBorder="1" applyAlignment="1">
      <alignment horizontal="center" vertical="top" wrapText="1"/>
      <protection/>
    </xf>
    <xf numFmtId="0" fontId="23" fillId="7" borderId="31" xfId="96" applyNumberFormat="1" applyFont="1" applyFill="1" applyBorder="1" applyAlignment="1">
      <alignment horizontal="center" vertical="top" wrapText="1"/>
      <protection/>
    </xf>
    <xf numFmtId="0" fontId="23" fillId="7" borderId="19" xfId="96" applyFont="1" applyFill="1" applyBorder="1" applyAlignment="1">
      <alignment horizontal="left" vertical="top" wrapText="1"/>
      <protection/>
    </xf>
    <xf numFmtId="0" fontId="23" fillId="7" borderId="52" xfId="96" applyNumberFormat="1" applyFont="1" applyFill="1" applyBorder="1" applyAlignment="1">
      <alignment horizontal="center" vertical="top" wrapText="1"/>
      <protection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3" fillId="0" borderId="19" xfId="96" applyFont="1" applyFill="1" applyBorder="1" applyAlignment="1" applyProtection="1">
      <alignment horizontal="left" vertical="center" wrapText="1"/>
      <protection locked="0"/>
    </xf>
    <xf numFmtId="0" fontId="23" fillId="7" borderId="19" xfId="96" applyNumberFormat="1" applyFont="1" applyFill="1" applyBorder="1" applyAlignment="1">
      <alignment horizontal="center" vertical="top"/>
      <protection/>
    </xf>
    <xf numFmtId="0" fontId="23" fillId="7" borderId="53" xfId="96" applyFont="1" applyFill="1" applyBorder="1" applyAlignment="1">
      <alignment horizontal="left" vertical="top" wrapText="1"/>
      <protection/>
    </xf>
    <xf numFmtId="0" fontId="23" fillId="7" borderId="20" xfId="96" applyFont="1" applyFill="1" applyBorder="1" applyAlignment="1">
      <alignment horizontal="left" vertical="top" wrapText="1"/>
      <protection/>
    </xf>
    <xf numFmtId="0" fontId="23" fillId="7" borderId="0" xfId="96" applyFont="1" applyFill="1" applyBorder="1" applyAlignment="1">
      <alignment horizontal="left" vertical="top" wrapText="1"/>
      <protection/>
    </xf>
    <xf numFmtId="0" fontId="23" fillId="7" borderId="54" xfId="96" applyFont="1" applyFill="1" applyBorder="1" applyAlignment="1">
      <alignment horizontal="left" vertical="top" wrapText="1"/>
      <protection/>
    </xf>
    <xf numFmtId="0" fontId="18" fillId="0" borderId="19" xfId="96" applyFont="1" applyBorder="1" applyAlignment="1" applyProtection="1">
      <alignment horizontal="center" vertical="center" wrapText="1"/>
      <protection locked="0"/>
    </xf>
    <xf numFmtId="0" fontId="22" fillId="7" borderId="19" xfId="96" applyFont="1" applyFill="1" applyBorder="1" applyAlignment="1">
      <alignment horizontal="center" vertical="center" wrapText="1"/>
      <protection/>
    </xf>
    <xf numFmtId="0" fontId="23" fillId="7" borderId="32" xfId="96" applyFont="1" applyFill="1" applyBorder="1" applyAlignment="1">
      <alignment horizontal="left" vertical="center" wrapText="1"/>
      <protection/>
    </xf>
    <xf numFmtId="0" fontId="23" fillId="7" borderId="53" xfId="96" applyFont="1" applyFill="1" applyBorder="1" applyAlignment="1">
      <alignment horizontal="left" vertical="center" wrapText="1"/>
      <protection/>
    </xf>
    <xf numFmtId="0" fontId="23" fillId="7" borderId="50" xfId="96" applyFont="1" applyFill="1" applyBorder="1" applyAlignment="1">
      <alignment horizontal="left" vertical="center" wrapText="1"/>
      <protection/>
    </xf>
    <xf numFmtId="0" fontId="23" fillId="7" borderId="54" xfId="96" applyFont="1" applyFill="1" applyBorder="1" applyAlignment="1">
      <alignment horizontal="left" vertical="center" wrapText="1"/>
      <protection/>
    </xf>
    <xf numFmtId="0" fontId="27" fillId="0" borderId="19" xfId="96" applyFont="1" applyBorder="1" applyAlignment="1">
      <alignment horizontal="right" vertical="center" wrapText="1"/>
      <protection/>
    </xf>
    <xf numFmtId="0" fontId="22" fillId="7" borderId="33" xfId="96" applyFont="1" applyFill="1" applyBorder="1" applyAlignment="1">
      <alignment vertical="top" wrapText="1"/>
      <protection/>
    </xf>
    <xf numFmtId="0" fontId="22" fillId="7" borderId="24" xfId="96" applyFont="1" applyFill="1" applyBorder="1" applyAlignment="1">
      <alignment vertical="top" wrapText="1"/>
      <protection/>
    </xf>
    <xf numFmtId="0" fontId="22" fillId="7" borderId="19" xfId="96" applyFont="1" applyFill="1" applyBorder="1" applyAlignment="1">
      <alignment vertical="top" wrapText="1"/>
      <protection/>
    </xf>
    <xf numFmtId="0" fontId="24" fillId="7" borderId="32" xfId="96" applyFont="1" applyFill="1" applyBorder="1" applyAlignment="1">
      <alignment horizontal="center" vertical="top" wrapText="1"/>
      <protection/>
    </xf>
    <xf numFmtId="0" fontId="24" fillId="7" borderId="53" xfId="96" applyFont="1" applyFill="1" applyBorder="1" applyAlignment="1">
      <alignment horizontal="center" vertical="top" wrapText="1"/>
      <protection/>
    </xf>
    <xf numFmtId="0" fontId="26" fillId="7" borderId="33" xfId="96" applyFont="1" applyFill="1" applyBorder="1" applyAlignment="1">
      <alignment vertical="top"/>
      <protection/>
    </xf>
    <xf numFmtId="0" fontId="24" fillId="7" borderId="50" xfId="96" applyFont="1" applyFill="1" applyBorder="1" applyAlignment="1">
      <alignment horizontal="center" vertical="top" wrapText="1"/>
      <protection/>
    </xf>
    <xf numFmtId="0" fontId="24" fillId="7" borderId="54" xfId="96" applyFont="1" applyFill="1" applyBorder="1" applyAlignment="1">
      <alignment horizontal="center" vertical="top" wrapText="1"/>
      <protection/>
    </xf>
    <xf numFmtId="0" fontId="24" fillId="7" borderId="51" xfId="96" applyFont="1" applyFill="1" applyBorder="1" applyAlignment="1">
      <alignment horizontal="center" vertical="top" wrapText="1"/>
      <protection/>
    </xf>
    <xf numFmtId="0" fontId="21" fillId="0" borderId="53" xfId="96" applyFont="1" applyBorder="1" applyAlignment="1" applyProtection="1">
      <alignment horizontal="center" vertical="top" wrapText="1"/>
      <protection locked="0"/>
    </xf>
    <xf numFmtId="0" fontId="27" fillId="0" borderId="32" xfId="96" applyFont="1" applyBorder="1" applyAlignment="1">
      <alignment horizontal="center" vertical="center" wrapText="1"/>
      <protection/>
    </xf>
    <xf numFmtId="0" fontId="27" fillId="0" borderId="33" xfId="96" applyFont="1" applyBorder="1" applyAlignment="1">
      <alignment horizontal="center" vertical="center" wrapText="1"/>
      <protection/>
    </xf>
    <xf numFmtId="0" fontId="27" fillId="0" borderId="50" xfId="96" applyFont="1" applyBorder="1" applyAlignment="1">
      <alignment horizontal="center" vertical="center" wrapText="1"/>
      <protection/>
    </xf>
    <xf numFmtId="0" fontId="27" fillId="0" borderId="51" xfId="96" applyFont="1" applyBorder="1" applyAlignment="1">
      <alignment horizontal="center" vertical="center" wrapText="1"/>
      <protection/>
    </xf>
    <xf numFmtId="0" fontId="28" fillId="0" borderId="3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3" fillId="7" borderId="34" xfId="96" applyFont="1" applyFill="1" applyBorder="1" applyAlignment="1">
      <alignment vertical="top" wrapText="1"/>
      <protection/>
    </xf>
    <xf numFmtId="0" fontId="23" fillId="7" borderId="48" xfId="96" applyFont="1" applyFill="1" applyBorder="1" applyAlignment="1">
      <alignment vertical="top" wrapText="1"/>
      <protection/>
    </xf>
    <xf numFmtId="0" fontId="23" fillId="7" borderId="49" xfId="96" applyFont="1" applyFill="1" applyBorder="1" applyAlignment="1">
      <alignment vertical="top" wrapText="1"/>
      <protection/>
    </xf>
    <xf numFmtId="0" fontId="30" fillId="7" borderId="32" xfId="0" applyFont="1" applyFill="1" applyBorder="1" applyAlignment="1">
      <alignment horizontal="center" vertical="center" wrapText="1"/>
    </xf>
    <xf numFmtId="0" fontId="30" fillId="7" borderId="33" xfId="0" applyFont="1" applyFill="1" applyBorder="1" applyAlignment="1">
      <alignment horizontal="center" vertical="center" wrapText="1"/>
    </xf>
    <xf numFmtId="0" fontId="22" fillId="50" borderId="28" xfId="94" applyFont="1" applyFill="1" applyBorder="1" applyAlignment="1">
      <alignment horizontal="center" vertical="center" textRotation="90" wrapText="1"/>
      <protection/>
    </xf>
    <xf numFmtId="0" fontId="22" fillId="50" borderId="29" xfId="94" applyFont="1" applyFill="1" applyBorder="1" applyAlignment="1">
      <alignment horizontal="center" vertical="center" textRotation="90" wrapText="1"/>
      <protection/>
    </xf>
    <xf numFmtId="0" fontId="24" fillId="50" borderId="41" xfId="94" applyFont="1" applyFill="1" applyBorder="1" applyAlignment="1">
      <alignment horizontal="center" vertical="center" wrapText="1"/>
      <protection/>
    </xf>
    <xf numFmtId="0" fontId="24" fillId="50" borderId="36" xfId="94" applyFont="1" applyFill="1" applyBorder="1" applyAlignment="1">
      <alignment horizontal="center" vertical="center" wrapText="1"/>
      <protection/>
    </xf>
    <xf numFmtId="0" fontId="24" fillId="50" borderId="42" xfId="94" applyFont="1" applyFill="1" applyBorder="1" applyAlignment="1">
      <alignment horizontal="center" vertical="center" wrapText="1"/>
      <protection/>
    </xf>
    <xf numFmtId="0" fontId="24" fillId="7" borderId="32" xfId="0" applyFont="1" applyFill="1" applyBorder="1" applyAlignment="1">
      <alignment horizontal="center" vertical="center" wrapText="1"/>
    </xf>
    <xf numFmtId="0" fontId="26" fillId="7" borderId="53" xfId="0" applyFont="1" applyFill="1" applyBorder="1" applyAlignment="1">
      <alignment horizontal="center" vertical="center" wrapText="1"/>
    </xf>
    <xf numFmtId="0" fontId="26" fillId="7" borderId="33" xfId="0" applyFont="1" applyFill="1" applyBorder="1" applyAlignment="1">
      <alignment horizontal="center" vertical="center" wrapText="1"/>
    </xf>
    <xf numFmtId="0" fontId="24" fillId="7" borderId="50" xfId="0" applyFont="1" applyFill="1" applyBorder="1" applyAlignment="1">
      <alignment horizontal="center" vertical="center" wrapText="1"/>
    </xf>
    <xf numFmtId="0" fontId="26" fillId="7" borderId="54" xfId="0" applyFont="1" applyFill="1" applyBorder="1" applyAlignment="1">
      <alignment horizontal="center" vertical="center" wrapText="1"/>
    </xf>
    <xf numFmtId="0" fontId="26" fillId="7" borderId="51" xfId="0" applyFont="1" applyFill="1" applyBorder="1" applyAlignment="1">
      <alignment horizontal="center" vertical="center" wrapText="1"/>
    </xf>
    <xf numFmtId="0" fontId="22" fillId="51" borderId="53" xfId="0" applyFont="1" applyFill="1" applyBorder="1" applyAlignment="1">
      <alignment horizontal="center" vertical="center"/>
    </xf>
    <xf numFmtId="0" fontId="22" fillId="50" borderId="55" xfId="94" applyFont="1" applyFill="1" applyBorder="1" applyAlignment="1">
      <alignment horizontal="center" vertical="center" wrapText="1"/>
      <protection/>
    </xf>
    <xf numFmtId="0" fontId="22" fillId="50" borderId="53" xfId="94" applyFont="1" applyFill="1" applyBorder="1" applyAlignment="1">
      <alignment horizontal="center" vertical="center" wrapText="1"/>
      <protection/>
    </xf>
    <xf numFmtId="0" fontId="22" fillId="50" borderId="33" xfId="94" applyFont="1" applyFill="1" applyBorder="1" applyAlignment="1">
      <alignment horizontal="center" vertical="center" wrapText="1"/>
      <protection/>
    </xf>
    <xf numFmtId="0" fontId="22" fillId="50" borderId="56" xfId="94" applyFont="1" applyFill="1" applyBorder="1" applyAlignment="1">
      <alignment horizontal="center" vertical="center" wrapText="1"/>
      <protection/>
    </xf>
    <xf numFmtId="0" fontId="22" fillId="50" borderId="54" xfId="94" applyFont="1" applyFill="1" applyBorder="1" applyAlignment="1">
      <alignment horizontal="center" vertical="center" wrapText="1"/>
      <protection/>
    </xf>
    <xf numFmtId="0" fontId="22" fillId="50" borderId="51" xfId="94" applyFont="1" applyFill="1" applyBorder="1" applyAlignment="1">
      <alignment horizontal="center" vertical="center" wrapText="1"/>
      <protection/>
    </xf>
    <xf numFmtId="0" fontId="18" fillId="0" borderId="0" xfId="96" applyFont="1" applyBorder="1" applyAlignment="1" applyProtection="1">
      <alignment horizontal="center" vertical="center" wrapText="1"/>
      <protection locked="0"/>
    </xf>
    <xf numFmtId="0" fontId="24" fillId="7" borderId="19" xfId="96" applyFont="1" applyFill="1" applyBorder="1" applyAlignment="1">
      <alignment horizontal="center" vertical="center" wrapText="1"/>
      <protection/>
    </xf>
    <xf numFmtId="0" fontId="24" fillId="52" borderId="19" xfId="96" applyFont="1" applyFill="1" applyBorder="1" applyAlignment="1">
      <alignment horizontal="center" vertical="center" wrapText="1"/>
      <protection/>
    </xf>
    <xf numFmtId="0" fontId="23" fillId="0" borderId="34" xfId="96" applyNumberFormat="1" applyFont="1" applyFill="1" applyBorder="1" applyAlignment="1">
      <alignment horizontal="center" vertical="center" wrapText="1"/>
      <protection/>
    </xf>
    <xf numFmtId="0" fontId="23" fillId="0" borderId="48" xfId="96" applyNumberFormat="1" applyFont="1" applyFill="1" applyBorder="1" applyAlignment="1">
      <alignment horizontal="center" vertical="center" wrapText="1"/>
      <protection/>
    </xf>
    <xf numFmtId="0" fontId="23" fillId="0" borderId="49" xfId="96" applyNumberFormat="1" applyFont="1" applyFill="1" applyBorder="1" applyAlignment="1">
      <alignment horizontal="center" vertical="center" wrapText="1"/>
      <protection/>
    </xf>
    <xf numFmtId="0" fontId="23" fillId="0" borderId="34" xfId="96" applyFont="1" applyFill="1" applyBorder="1" applyAlignment="1">
      <alignment horizontal="center" vertical="center" wrapText="1"/>
      <protection/>
    </xf>
    <xf numFmtId="0" fontId="23" fillId="0" borderId="49" xfId="96" applyFont="1" applyFill="1" applyBorder="1" applyAlignment="1">
      <alignment horizontal="center" vertical="center" wrapText="1"/>
      <protection/>
    </xf>
    <xf numFmtId="17" fontId="23" fillId="0" borderId="34" xfId="96" applyNumberFormat="1" applyFont="1" applyFill="1" applyBorder="1" applyAlignment="1">
      <alignment horizontal="center" vertical="center" wrapText="1"/>
      <protection/>
    </xf>
    <xf numFmtId="0" fontId="22" fillId="0" borderId="32" xfId="96" applyFont="1" applyFill="1" applyBorder="1" applyAlignment="1">
      <alignment horizontal="left" vertical="center" wrapText="1"/>
      <protection/>
    </xf>
    <xf numFmtId="0" fontId="22" fillId="0" borderId="33" xfId="96" applyFont="1" applyFill="1" applyBorder="1" applyAlignment="1">
      <alignment horizontal="left" vertical="center" wrapText="1"/>
      <protection/>
    </xf>
    <xf numFmtId="0" fontId="22" fillId="0" borderId="50" xfId="96" applyFont="1" applyFill="1" applyBorder="1" applyAlignment="1">
      <alignment horizontal="left" vertical="center" wrapText="1"/>
      <protection/>
    </xf>
    <xf numFmtId="0" fontId="22" fillId="0" borderId="51" xfId="96" applyFont="1" applyFill="1" applyBorder="1" applyAlignment="1">
      <alignment horizontal="left" vertical="center" wrapText="1"/>
      <protection/>
    </xf>
    <xf numFmtId="0" fontId="28" fillId="0" borderId="34" xfId="96" applyFont="1" applyBorder="1" applyAlignment="1">
      <alignment horizontal="left" vertical="center" wrapText="1"/>
      <protection/>
    </xf>
    <xf numFmtId="0" fontId="28" fillId="0" borderId="48" xfId="96" applyFont="1" applyBorder="1" applyAlignment="1">
      <alignment horizontal="left" vertical="center" wrapText="1"/>
      <protection/>
    </xf>
    <xf numFmtId="0" fontId="23" fillId="0" borderId="19" xfId="96" applyFont="1" applyBorder="1" applyAlignment="1" applyProtection="1">
      <alignment horizontal="center" vertical="center" wrapText="1"/>
      <protection locked="0"/>
    </xf>
    <xf numFmtId="0" fontId="23" fillId="0" borderId="34" xfId="96" applyFont="1" applyBorder="1" applyAlignment="1" applyProtection="1">
      <alignment horizontal="center" vertical="center" wrapText="1"/>
      <protection locked="0"/>
    </xf>
    <xf numFmtId="0" fontId="22" fillId="0" borderId="19" xfId="96" applyFont="1" applyFill="1" applyBorder="1" applyAlignment="1">
      <alignment horizontal="left" vertical="center" wrapText="1"/>
      <protection/>
    </xf>
    <xf numFmtId="0" fontId="21" fillId="0" borderId="34" xfId="96" applyFont="1" applyBorder="1" applyAlignment="1">
      <alignment horizontal="left" vertical="center" wrapText="1"/>
      <protection/>
    </xf>
    <xf numFmtId="0" fontId="21" fillId="0" borderId="48" xfId="96" applyFont="1" applyBorder="1" applyAlignment="1">
      <alignment horizontal="left" vertical="center" wrapText="1"/>
      <protection/>
    </xf>
    <xf numFmtId="0" fontId="21" fillId="0" borderId="49" xfId="96" applyFont="1" applyBorder="1" applyAlignment="1">
      <alignment horizontal="left" vertical="center" wrapText="1"/>
      <protection/>
    </xf>
    <xf numFmtId="0" fontId="23" fillId="0" borderId="19" xfId="96" applyNumberFormat="1" applyFont="1" applyFill="1" applyBorder="1" applyAlignment="1">
      <alignment horizontal="center" vertical="center" wrapText="1"/>
      <protection/>
    </xf>
    <xf numFmtId="0" fontId="21" fillId="0" borderId="19" xfId="96" applyFont="1" applyBorder="1" applyAlignment="1">
      <alignment horizontal="left" vertical="center" wrapText="1"/>
      <protection/>
    </xf>
    <xf numFmtId="0" fontId="23" fillId="0" borderId="0" xfId="96" applyFont="1" applyFill="1" applyBorder="1" applyAlignment="1" applyProtection="1">
      <alignment horizontal="left" vertical="center" wrapText="1"/>
      <protection locked="0"/>
    </xf>
    <xf numFmtId="0" fontId="42" fillId="0" borderId="34" xfId="96" applyFont="1" applyFill="1" applyBorder="1" applyAlignment="1" applyProtection="1">
      <alignment horizontal="center" vertical="center" wrapText="1"/>
      <protection locked="0"/>
    </xf>
    <xf numFmtId="0" fontId="42" fillId="0" borderId="48" xfId="96" applyFont="1" applyFill="1" applyBorder="1" applyAlignment="1" applyProtection="1">
      <alignment horizontal="center" vertical="center" wrapText="1"/>
      <protection locked="0"/>
    </xf>
    <xf numFmtId="0" fontId="42" fillId="0" borderId="49" xfId="96" applyFont="1" applyFill="1" applyBorder="1" applyAlignment="1" applyProtection="1">
      <alignment horizontal="center" vertical="center" wrapText="1"/>
      <protection locked="0"/>
    </xf>
    <xf numFmtId="0" fontId="27" fillId="0" borderId="34" xfId="96" applyFont="1" applyBorder="1" applyAlignment="1">
      <alignment horizontal="center" vertical="center" wrapText="1"/>
      <protection/>
    </xf>
    <xf numFmtId="0" fontId="27" fillId="0" borderId="48" xfId="96" applyFont="1" applyBorder="1" applyAlignment="1">
      <alignment horizontal="center" vertical="center" wrapText="1"/>
      <protection/>
    </xf>
    <xf numFmtId="0" fontId="27" fillId="0" borderId="49" xfId="96" applyFont="1" applyBorder="1" applyAlignment="1">
      <alignment horizontal="center" vertical="center" wrapText="1"/>
      <protection/>
    </xf>
    <xf numFmtId="17" fontId="18" fillId="0" borderId="19" xfId="96" applyNumberFormat="1" applyFont="1" applyBorder="1" applyAlignment="1" applyProtection="1">
      <alignment horizontal="center" vertical="center" wrapText="1"/>
      <protection locked="0"/>
    </xf>
    <xf numFmtId="0" fontId="18" fillId="0" borderId="19" xfId="96" applyNumberFormat="1" applyFont="1" applyBorder="1" applyAlignment="1" applyProtection="1">
      <alignment horizontal="center" vertical="center" wrapText="1"/>
      <protection locked="0"/>
    </xf>
    <xf numFmtId="0" fontId="52" fillId="0" borderId="48" xfId="96" applyFont="1" applyFill="1" applyBorder="1" applyAlignment="1" applyProtection="1">
      <alignment horizontal="center" vertical="top" wrapText="1"/>
      <protection locked="0"/>
    </xf>
    <xf numFmtId="0" fontId="52" fillId="0" borderId="49" xfId="96" applyFont="1" applyFill="1" applyBorder="1" applyAlignment="1" applyProtection="1">
      <alignment horizontal="center" vertical="top" wrapText="1"/>
      <protection locked="0"/>
    </xf>
    <xf numFmtId="0" fontId="55" fillId="0" borderId="48" xfId="96" applyFont="1" applyFill="1" applyBorder="1" applyAlignment="1" applyProtection="1">
      <alignment horizontal="center" vertical="top" wrapText="1"/>
      <protection locked="0"/>
    </xf>
    <xf numFmtId="0" fontId="55" fillId="0" borderId="49" xfId="96" applyFont="1" applyFill="1" applyBorder="1" applyAlignment="1" applyProtection="1">
      <alignment horizontal="center" vertical="top" wrapText="1"/>
      <protection locked="0"/>
    </xf>
    <xf numFmtId="0" fontId="43" fillId="0" borderId="19" xfId="96" applyFont="1" applyFill="1" applyBorder="1" applyAlignment="1" applyProtection="1">
      <alignment horizontal="left" vertical="center" wrapText="1"/>
      <protection locked="0"/>
    </xf>
    <xf numFmtId="0" fontId="22" fillId="0" borderId="0" xfId="96" applyFont="1" applyBorder="1" applyAlignment="1" applyProtection="1">
      <alignment horizontal="center" vertical="top" wrapText="1"/>
      <protection locked="0"/>
    </xf>
    <xf numFmtId="0" fontId="22" fillId="0" borderId="0" xfId="96" applyFont="1" applyBorder="1" applyAlignment="1">
      <alignment horizontal="center" vertical="center" wrapText="1"/>
      <protection/>
    </xf>
    <xf numFmtId="0" fontId="18" fillId="0" borderId="34" xfId="96" applyFont="1" applyBorder="1" applyAlignment="1" applyProtection="1">
      <alignment horizontal="center" vertical="center" wrapText="1"/>
      <protection locked="0"/>
    </xf>
    <xf numFmtId="0" fontId="18" fillId="0" borderId="48" xfId="96" applyFont="1" applyBorder="1" applyAlignment="1" applyProtection="1">
      <alignment horizontal="center" vertical="center" wrapText="1"/>
      <protection locked="0"/>
    </xf>
    <xf numFmtId="0" fontId="18" fillId="0" borderId="49" xfId="96" applyFont="1" applyBorder="1" applyAlignment="1" applyProtection="1">
      <alignment horizontal="center" vertical="center" wrapText="1"/>
      <protection locked="0"/>
    </xf>
    <xf numFmtId="0" fontId="21" fillId="0" borderId="0" xfId="96" applyFont="1" applyBorder="1" applyAlignment="1" applyProtection="1">
      <alignment horizontal="center" vertical="top" wrapText="1"/>
      <protection locked="0"/>
    </xf>
    <xf numFmtId="0" fontId="45" fillId="0" borderId="19" xfId="96" applyFont="1" applyBorder="1" applyAlignment="1" applyProtection="1">
      <alignment horizontal="center" vertical="center" wrapText="1"/>
      <protection locked="0"/>
    </xf>
    <xf numFmtId="0" fontId="23" fillId="0" borderId="34" xfId="96" applyFont="1" applyFill="1" applyBorder="1" applyAlignment="1" applyProtection="1">
      <alignment horizontal="left" vertical="center" wrapText="1"/>
      <protection locked="0"/>
    </xf>
    <xf numFmtId="0" fontId="23" fillId="0" borderId="48" xfId="96" applyFont="1" applyFill="1" applyBorder="1" applyAlignment="1" applyProtection="1">
      <alignment horizontal="left" vertical="center" wrapText="1"/>
      <protection locked="0"/>
    </xf>
    <xf numFmtId="0" fontId="23" fillId="0" borderId="49" xfId="96" applyFont="1" applyFill="1" applyBorder="1" applyAlignment="1" applyProtection="1">
      <alignment horizontal="left" vertical="center" wrapText="1"/>
      <protection locked="0"/>
    </xf>
    <xf numFmtId="0" fontId="21" fillId="0" borderId="19" xfId="96" applyFont="1" applyFill="1" applyBorder="1" applyAlignment="1" applyProtection="1">
      <alignment horizontal="center" vertical="center" wrapText="1"/>
      <protection locked="0"/>
    </xf>
    <xf numFmtId="14" fontId="18" fillId="0" borderId="19" xfId="96" applyNumberFormat="1" applyFont="1" applyBorder="1" applyAlignment="1" applyProtection="1">
      <alignment horizontal="center" vertical="center" wrapText="1"/>
      <protection locked="0"/>
    </xf>
    <xf numFmtId="0" fontId="24" fillId="7" borderId="57" xfId="96" applyFont="1" applyFill="1" applyBorder="1" applyAlignment="1">
      <alignment horizontal="center" vertical="top" wrapText="1"/>
      <protection/>
    </xf>
    <xf numFmtId="0" fontId="24" fillId="7" borderId="58" xfId="96" applyFont="1" applyFill="1" applyBorder="1" applyAlignment="1">
      <alignment horizontal="center" vertical="top" wrapText="1"/>
      <protection/>
    </xf>
    <xf numFmtId="0" fontId="26" fillId="7" borderId="59" xfId="96" applyFont="1" applyFill="1" applyBorder="1" applyAlignment="1">
      <alignment vertical="top"/>
      <protection/>
    </xf>
    <xf numFmtId="0" fontId="24" fillId="7" borderId="56" xfId="96" applyFont="1" applyFill="1" applyBorder="1" applyAlignment="1">
      <alignment horizontal="center" vertical="top" wrapText="1"/>
      <protection/>
    </xf>
    <xf numFmtId="0" fontId="24" fillId="7" borderId="60" xfId="96" applyFont="1" applyFill="1" applyBorder="1" applyAlignment="1">
      <alignment horizontal="center" vertical="top" wrapText="1"/>
      <protection/>
    </xf>
    <xf numFmtId="0" fontId="22" fillId="7" borderId="29" xfId="96" applyFont="1" applyFill="1" applyBorder="1" applyAlignment="1">
      <alignment horizontal="center" vertical="center" wrapText="1"/>
      <protection/>
    </xf>
    <xf numFmtId="0" fontId="18" fillId="0" borderId="23" xfId="96" applyFont="1" applyBorder="1" applyAlignment="1" applyProtection="1">
      <alignment horizontal="center" vertical="center" wrapText="1"/>
      <protection locked="0"/>
    </xf>
    <xf numFmtId="0" fontId="18" fillId="0" borderId="23" xfId="96" applyNumberFormat="1" applyFont="1" applyBorder="1" applyAlignment="1" applyProtection="1">
      <alignment horizontal="center" vertical="center" wrapText="1"/>
      <protection locked="0"/>
    </xf>
    <xf numFmtId="0" fontId="18" fillId="0" borderId="61" xfId="96" applyFont="1" applyBorder="1" applyAlignment="1" applyProtection="1">
      <alignment horizontal="center" vertical="center" wrapText="1"/>
      <protection locked="0"/>
    </xf>
    <xf numFmtId="0" fontId="22" fillId="7" borderId="29" xfId="96" applyFont="1" applyFill="1" applyBorder="1" applyAlignment="1">
      <alignment horizontal="center" vertical="top" wrapText="1"/>
      <protection/>
    </xf>
    <xf numFmtId="0" fontId="22" fillId="7" borderId="23" xfId="96" applyFont="1" applyFill="1" applyBorder="1" applyAlignment="1">
      <alignment vertical="top" wrapText="1"/>
      <protection/>
    </xf>
    <xf numFmtId="0" fontId="21" fillId="0" borderId="61" xfId="96" applyFont="1" applyFill="1" applyBorder="1" applyAlignment="1" applyProtection="1">
      <alignment horizontal="center" vertical="center" wrapText="1"/>
      <protection locked="0"/>
    </xf>
    <xf numFmtId="0" fontId="23" fillId="7" borderId="61" xfId="96" applyFont="1" applyFill="1" applyBorder="1" applyAlignment="1">
      <alignment horizontal="left" vertical="top" wrapText="1"/>
      <protection/>
    </xf>
    <xf numFmtId="0" fontId="23" fillId="7" borderId="61" xfId="96" applyFont="1" applyFill="1" applyBorder="1" applyAlignment="1">
      <alignment vertical="top" wrapText="1"/>
      <protection/>
    </xf>
    <xf numFmtId="0" fontId="23" fillId="0" borderId="23" xfId="96" applyFont="1" applyFill="1" applyBorder="1" applyAlignment="1" applyProtection="1">
      <alignment horizontal="left" vertical="center" wrapText="1"/>
      <protection locked="0"/>
    </xf>
    <xf numFmtId="0" fontId="23" fillId="7" borderId="40" xfId="96" applyFont="1" applyFill="1" applyBorder="1" applyAlignment="1">
      <alignment horizontal="left" vertical="top" wrapText="1"/>
      <protection/>
    </xf>
    <xf numFmtId="0" fontId="23" fillId="0" borderId="40" xfId="96" applyFont="1" applyFill="1" applyBorder="1" applyAlignment="1" applyProtection="1">
      <alignment horizontal="left" vertical="center" wrapText="1"/>
      <protection locked="0"/>
    </xf>
    <xf numFmtId="0" fontId="23" fillId="0" borderId="62" xfId="96" applyFont="1" applyFill="1" applyBorder="1" applyAlignment="1" applyProtection="1">
      <alignment horizontal="left" vertical="center" wrapText="1"/>
      <protection locked="0"/>
    </xf>
    <xf numFmtId="0" fontId="22" fillId="7" borderId="63" xfId="96" applyFont="1" applyFill="1" applyBorder="1" applyAlignment="1">
      <alignment horizontal="center" vertical="top" wrapText="1"/>
      <protection/>
    </xf>
    <xf numFmtId="0" fontId="22" fillId="7" borderId="23" xfId="96" applyFont="1" applyFill="1" applyBorder="1" applyAlignment="1">
      <alignment vertical="top"/>
      <protection/>
    </xf>
    <xf numFmtId="0" fontId="28" fillId="0" borderId="64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52" fillId="0" borderId="34" xfId="96" applyFont="1" applyFill="1" applyBorder="1" applyAlignment="1" applyProtection="1">
      <alignment horizontal="center" vertical="top" wrapText="1"/>
      <protection locked="0"/>
    </xf>
    <xf numFmtId="0" fontId="24" fillId="7" borderId="33" xfId="96" applyFont="1" applyFill="1" applyBorder="1" applyAlignment="1">
      <alignment horizontal="center" vertical="top" wrapText="1"/>
      <protection/>
    </xf>
    <xf numFmtId="0" fontId="22" fillId="7" borderId="24" xfId="96" applyFont="1" applyFill="1" applyBorder="1" applyAlignment="1">
      <alignment horizontal="center" vertical="center" wrapText="1"/>
      <protection/>
    </xf>
    <xf numFmtId="0" fontId="22" fillId="7" borderId="31" xfId="96" applyFont="1" applyFill="1" applyBorder="1" applyAlignment="1">
      <alignment horizontal="center" vertical="center" wrapText="1"/>
      <protection/>
    </xf>
    <xf numFmtId="0" fontId="23" fillId="7" borderId="33" xfId="96" applyFont="1" applyFill="1" applyBorder="1" applyAlignment="1">
      <alignment horizontal="left" vertical="center" wrapText="1"/>
      <protection/>
    </xf>
    <xf numFmtId="0" fontId="23" fillId="7" borderId="51" xfId="96" applyFont="1" applyFill="1" applyBorder="1" applyAlignment="1">
      <alignment horizontal="left" vertical="center" wrapText="1"/>
      <protection/>
    </xf>
    <xf numFmtId="0" fontId="27" fillId="0" borderId="34" xfId="96" applyFont="1" applyBorder="1" applyAlignment="1">
      <alignment horizontal="right" vertical="center" wrapText="1"/>
      <protection/>
    </xf>
    <xf numFmtId="0" fontId="27" fillId="0" borderId="49" xfId="96" applyFont="1" applyBorder="1" applyAlignment="1">
      <alignment horizontal="right" vertical="center" wrapText="1"/>
      <protection/>
    </xf>
    <xf numFmtId="17" fontId="18" fillId="0" borderId="34" xfId="96" applyNumberFormat="1" applyFont="1" applyBorder="1" applyAlignment="1" applyProtection="1">
      <alignment horizontal="center" vertical="center" wrapText="1"/>
      <protection locked="0"/>
    </xf>
    <xf numFmtId="0" fontId="18" fillId="0" borderId="48" xfId="96" applyNumberFormat="1" applyFont="1" applyBorder="1" applyAlignment="1" applyProtection="1">
      <alignment horizontal="center" vertical="center" wrapText="1"/>
      <protection locked="0"/>
    </xf>
    <xf numFmtId="0" fontId="18" fillId="0" borderId="49" xfId="96" applyNumberFormat="1" applyFont="1" applyBorder="1" applyAlignment="1" applyProtection="1">
      <alignment horizontal="center" vertical="center" wrapText="1"/>
      <protection locked="0"/>
    </xf>
    <xf numFmtId="0" fontId="27" fillId="0" borderId="34" xfId="96" applyFont="1" applyFill="1" applyBorder="1" applyAlignment="1">
      <alignment horizontal="right" vertical="center" wrapText="1"/>
      <protection/>
    </xf>
    <xf numFmtId="0" fontId="27" fillId="0" borderId="49" xfId="96" applyFont="1" applyFill="1" applyBorder="1" applyAlignment="1">
      <alignment horizontal="right" vertical="center" wrapText="1"/>
      <protection/>
    </xf>
    <xf numFmtId="0" fontId="22" fillId="7" borderId="24" xfId="96" applyFont="1" applyFill="1" applyBorder="1" applyAlignment="1">
      <alignment horizontal="center" vertical="top" wrapText="1"/>
      <protection/>
    </xf>
    <xf numFmtId="0" fontId="22" fillId="7" borderId="52" xfId="96" applyFont="1" applyFill="1" applyBorder="1" applyAlignment="1">
      <alignment horizontal="center" vertical="top" wrapText="1"/>
      <protection/>
    </xf>
    <xf numFmtId="0" fontId="22" fillId="7" borderId="31" xfId="96" applyFont="1" applyFill="1" applyBorder="1" applyAlignment="1">
      <alignment horizontal="center" vertical="top" wrapText="1"/>
      <protection/>
    </xf>
    <xf numFmtId="0" fontId="22" fillId="7" borderId="34" xfId="96" applyFont="1" applyFill="1" applyBorder="1" applyAlignment="1">
      <alignment vertical="top" wrapText="1"/>
      <protection/>
    </xf>
    <xf numFmtId="0" fontId="22" fillId="7" borderId="48" xfId="96" applyFont="1" applyFill="1" applyBorder="1" applyAlignment="1">
      <alignment vertical="top" wrapText="1"/>
      <protection/>
    </xf>
    <xf numFmtId="0" fontId="22" fillId="7" borderId="49" xfId="96" applyFont="1" applyFill="1" applyBorder="1" applyAlignment="1">
      <alignment vertical="top" wrapText="1"/>
      <protection/>
    </xf>
    <xf numFmtId="0" fontId="23" fillId="7" borderId="43" xfId="96" applyFont="1" applyFill="1" applyBorder="1" applyAlignment="1">
      <alignment horizontal="left" vertical="top" wrapText="1"/>
      <protection/>
    </xf>
    <xf numFmtId="0" fontId="22" fillId="7" borderId="34" xfId="96" applyFont="1" applyFill="1" applyBorder="1" applyAlignment="1">
      <alignment vertical="top"/>
      <protection/>
    </xf>
    <xf numFmtId="0" fontId="22" fillId="7" borderId="48" xfId="96" applyFont="1" applyFill="1" applyBorder="1" applyAlignment="1">
      <alignment vertical="top"/>
      <protection/>
    </xf>
    <xf numFmtId="0" fontId="22" fillId="7" borderId="49" xfId="96" applyFont="1" applyFill="1" applyBorder="1" applyAlignment="1">
      <alignment vertical="top"/>
      <protection/>
    </xf>
    <xf numFmtId="0" fontId="28" fillId="0" borderId="34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1" fillId="0" borderId="34" xfId="96" applyNumberFormat="1" applyFont="1" applyFill="1" applyBorder="1" applyAlignment="1" applyProtection="1">
      <alignment horizontal="center" vertical="center" wrapText="1"/>
      <protection locked="0"/>
    </xf>
    <xf numFmtId="0" fontId="21" fillId="0" borderId="48" xfId="96" applyNumberFormat="1" applyFont="1" applyFill="1" applyBorder="1" applyAlignment="1" applyProtection="1">
      <alignment horizontal="center" vertical="center" wrapText="1"/>
      <protection locked="0"/>
    </xf>
    <xf numFmtId="0" fontId="21" fillId="0" borderId="49" xfId="96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96" applyFont="1" applyFill="1" applyBorder="1" applyAlignment="1" applyProtection="1">
      <alignment horizontal="center" vertical="top" wrapText="1"/>
      <protection locked="0"/>
    </xf>
    <xf numFmtId="0" fontId="46" fillId="0" borderId="48" xfId="96" applyFont="1" applyFill="1" applyBorder="1" applyAlignment="1" applyProtection="1">
      <alignment horizontal="center" vertical="top" wrapText="1"/>
      <protection locked="0"/>
    </xf>
    <xf numFmtId="0" fontId="46" fillId="0" borderId="49" xfId="96" applyFont="1" applyFill="1" applyBorder="1" applyAlignment="1" applyProtection="1">
      <alignment horizontal="center" vertical="top" wrapText="1"/>
      <protection locked="0"/>
    </xf>
    <xf numFmtId="0" fontId="30" fillId="0" borderId="58" xfId="0" applyFont="1" applyBorder="1" applyAlignment="1">
      <alignment horizontal="center" vertical="center" wrapText="1"/>
    </xf>
    <xf numFmtId="0" fontId="50" fillId="0" borderId="19" xfId="96" applyFont="1" applyBorder="1" applyAlignment="1" applyProtection="1">
      <alignment horizontal="center" vertical="center" wrapText="1"/>
      <protection locked="0"/>
    </xf>
    <xf numFmtId="0" fontId="51" fillId="0" borderId="19" xfId="96" applyFont="1" applyBorder="1" applyAlignment="1" applyProtection="1">
      <alignment horizontal="center" vertical="center" wrapText="1"/>
      <protection locked="0"/>
    </xf>
    <xf numFmtId="0" fontId="51" fillId="0" borderId="36" xfId="0" applyFont="1" applyBorder="1" applyAlignment="1">
      <alignment horizontal="center"/>
    </xf>
    <xf numFmtId="0" fontId="51" fillId="0" borderId="57" xfId="0" applyFont="1" applyBorder="1" applyAlignment="1">
      <alignment horizontal="center" vertical="center" wrapText="1"/>
    </xf>
    <xf numFmtId="0" fontId="51" fillId="0" borderId="58" xfId="0" applyFont="1" applyBorder="1" applyAlignment="1">
      <alignment horizontal="center" vertical="center" wrapText="1"/>
    </xf>
    <xf numFmtId="0" fontId="51" fillId="0" borderId="59" xfId="0" applyFont="1" applyBorder="1" applyAlignment="1">
      <alignment horizontal="center" vertical="center" wrapText="1"/>
    </xf>
    <xf numFmtId="0" fontId="51" fillId="0" borderId="65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66" xfId="0" applyFont="1" applyBorder="1" applyAlignment="1">
      <alignment horizontal="center" vertical="center" wrapText="1"/>
    </xf>
    <xf numFmtId="0" fontId="51" fillId="0" borderId="67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51" fillId="0" borderId="68" xfId="0" applyFont="1" applyBorder="1" applyAlignment="1">
      <alignment horizontal="center" vertical="center" wrapText="1"/>
    </xf>
    <xf numFmtId="0" fontId="33" fillId="31" borderId="36" xfId="0" applyFont="1" applyFill="1" applyBorder="1" applyAlignment="1">
      <alignment horizontal="center" vertical="center"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o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Followed Hyperlink" xfId="80"/>
    <cellStyle name="Incorrecto" xfId="81"/>
    <cellStyle name="Input" xfId="82"/>
    <cellStyle name="Linked Cell" xfId="83"/>
    <cellStyle name="Comma" xfId="84"/>
    <cellStyle name="Comma [0]" xfId="85"/>
    <cellStyle name="Millares [0] 2" xfId="86"/>
    <cellStyle name="Millares 2" xfId="87"/>
    <cellStyle name="Currency" xfId="88"/>
    <cellStyle name="Currency [0]" xfId="89"/>
    <cellStyle name="Moneda 2" xfId="90"/>
    <cellStyle name="Neutral" xfId="91"/>
    <cellStyle name="Normal 2" xfId="92"/>
    <cellStyle name="Normal 2 2" xfId="93"/>
    <cellStyle name="Normal 2 2 2" xfId="94"/>
    <cellStyle name="Normal 2 3" xfId="95"/>
    <cellStyle name="Normal 3" xfId="96"/>
    <cellStyle name="Normal 5" xfId="97"/>
    <cellStyle name="Normal 9" xfId="98"/>
    <cellStyle name="Notas" xfId="99"/>
    <cellStyle name="Note" xfId="100"/>
    <cellStyle name="Output" xfId="101"/>
    <cellStyle name="Percent" xfId="102"/>
    <cellStyle name="Porcentaje 2" xfId="103"/>
    <cellStyle name="Porcentaje 3" xfId="104"/>
    <cellStyle name="Porcentual 3" xfId="105"/>
    <cellStyle name="Salida" xfId="106"/>
    <cellStyle name="Texto de advertencia" xfId="107"/>
    <cellStyle name="Texto explicativo" xfId="108"/>
    <cellStyle name="Title" xfId="109"/>
    <cellStyle name="Título" xfId="110"/>
    <cellStyle name="Título 2" xfId="111"/>
    <cellStyle name="Título 3" xfId="112"/>
    <cellStyle name="Total" xfId="113"/>
    <cellStyle name="Warning Text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Listado!A1" /><Relationship Id="rId2" Type="http://schemas.openxmlformats.org/officeDocument/2006/relationships/hyperlink" Target="#Listado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Listad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Listad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Listado!A1" /><Relationship Id="rId2" Type="http://schemas.openxmlformats.org/officeDocument/2006/relationships/hyperlink" Target="#Listado!A1" /><Relationship Id="rId3" Type="http://schemas.openxmlformats.org/officeDocument/2006/relationships/hyperlink" Target="#Listad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9525</xdr:rowOff>
    </xdr:from>
    <xdr:to>
      <xdr:col>10</xdr:col>
      <xdr:colOff>381000</xdr:colOff>
      <xdr:row>1</xdr:row>
      <xdr:rowOff>114300</xdr:rowOff>
    </xdr:to>
    <xdr:sp>
      <xdr:nvSpPr>
        <xdr:cNvPr id="1" name="14 Flecha izquierda">
          <a:hlinkClick r:id="rId1"/>
        </xdr:cNvPr>
        <xdr:cNvSpPr>
          <a:spLocks/>
        </xdr:cNvSpPr>
      </xdr:nvSpPr>
      <xdr:spPr>
        <a:xfrm>
          <a:off x="6353175" y="9525"/>
          <a:ext cx="381000" cy="333375"/>
        </a:xfrm>
        <a:prstGeom prst="leftArrow">
          <a:avLst>
            <a:gd name="adj" fmla="val -865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742950</xdr:colOff>
      <xdr:row>0</xdr:row>
      <xdr:rowOff>0</xdr:rowOff>
    </xdr:from>
    <xdr:to>
      <xdr:col>10</xdr:col>
      <xdr:colOff>371475</xdr:colOff>
      <xdr:row>1</xdr:row>
      <xdr:rowOff>95250</xdr:rowOff>
    </xdr:to>
    <xdr:sp>
      <xdr:nvSpPr>
        <xdr:cNvPr id="2" name="14 Flecha izquierda">
          <a:hlinkClick r:id="rId2"/>
        </xdr:cNvPr>
        <xdr:cNvSpPr>
          <a:spLocks/>
        </xdr:cNvSpPr>
      </xdr:nvSpPr>
      <xdr:spPr>
        <a:xfrm>
          <a:off x="6334125" y="0"/>
          <a:ext cx="390525" cy="323850"/>
        </a:xfrm>
        <a:prstGeom prst="leftArrow">
          <a:avLst>
            <a:gd name="adj" fmla="val -865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0</xdr:rowOff>
    </xdr:from>
    <xdr:to>
      <xdr:col>9</xdr:col>
      <xdr:colOff>466725</xdr:colOff>
      <xdr:row>1</xdr:row>
      <xdr:rowOff>95250</xdr:rowOff>
    </xdr:to>
    <xdr:sp>
      <xdr:nvSpPr>
        <xdr:cNvPr id="1" name="14 Flecha izquierda">
          <a:hlinkClick r:id="rId1"/>
        </xdr:cNvPr>
        <xdr:cNvSpPr>
          <a:spLocks/>
        </xdr:cNvSpPr>
      </xdr:nvSpPr>
      <xdr:spPr>
        <a:xfrm>
          <a:off x="9620250" y="0"/>
          <a:ext cx="381000" cy="323850"/>
        </a:xfrm>
        <a:prstGeom prst="leftArrow">
          <a:avLst>
            <a:gd name="adj" fmla="val -853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742950</xdr:colOff>
      <xdr:row>0</xdr:row>
      <xdr:rowOff>0</xdr:rowOff>
    </xdr:from>
    <xdr:to>
      <xdr:col>13</xdr:col>
      <xdr:colOff>371475</xdr:colOff>
      <xdr:row>1</xdr:row>
      <xdr:rowOff>85725</xdr:rowOff>
    </xdr:to>
    <xdr:sp>
      <xdr:nvSpPr>
        <xdr:cNvPr id="1" name="14 Flecha izquierda">
          <a:hlinkClick r:id="rId1"/>
        </xdr:cNvPr>
        <xdr:cNvSpPr>
          <a:spLocks/>
        </xdr:cNvSpPr>
      </xdr:nvSpPr>
      <xdr:spPr>
        <a:xfrm>
          <a:off x="13020675" y="0"/>
          <a:ext cx="390525" cy="314325"/>
        </a:xfrm>
        <a:prstGeom prst="leftArrow">
          <a:avLst>
            <a:gd name="adj" fmla="val -865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742950</xdr:colOff>
      <xdr:row>0</xdr:row>
      <xdr:rowOff>0</xdr:rowOff>
    </xdr:from>
    <xdr:to>
      <xdr:col>13</xdr:col>
      <xdr:colOff>371475</xdr:colOff>
      <xdr:row>1</xdr:row>
      <xdr:rowOff>95250</xdr:rowOff>
    </xdr:to>
    <xdr:sp>
      <xdr:nvSpPr>
        <xdr:cNvPr id="1" name="14 Flecha izquierda">
          <a:hlinkClick r:id="rId1"/>
        </xdr:cNvPr>
        <xdr:cNvSpPr>
          <a:spLocks/>
        </xdr:cNvSpPr>
      </xdr:nvSpPr>
      <xdr:spPr>
        <a:xfrm>
          <a:off x="8620125" y="0"/>
          <a:ext cx="390525" cy="323850"/>
        </a:xfrm>
        <a:prstGeom prst="leftArrow">
          <a:avLst>
            <a:gd name="adj" fmla="val -824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9525</xdr:rowOff>
    </xdr:from>
    <xdr:to>
      <xdr:col>10</xdr:col>
      <xdr:colOff>381000</xdr:colOff>
      <xdr:row>1</xdr:row>
      <xdr:rowOff>114300</xdr:rowOff>
    </xdr:to>
    <xdr:sp>
      <xdr:nvSpPr>
        <xdr:cNvPr id="2" name="14 Flecha izquierda">
          <a:hlinkClick r:id="rId2"/>
        </xdr:cNvPr>
        <xdr:cNvSpPr>
          <a:spLocks/>
        </xdr:cNvSpPr>
      </xdr:nvSpPr>
      <xdr:spPr>
        <a:xfrm>
          <a:off x="6353175" y="9525"/>
          <a:ext cx="381000" cy="333375"/>
        </a:xfrm>
        <a:prstGeom prst="leftArrow">
          <a:avLst>
            <a:gd name="adj" fmla="val -761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742950</xdr:colOff>
      <xdr:row>0</xdr:row>
      <xdr:rowOff>0</xdr:rowOff>
    </xdr:from>
    <xdr:to>
      <xdr:col>10</xdr:col>
      <xdr:colOff>371475</xdr:colOff>
      <xdr:row>1</xdr:row>
      <xdr:rowOff>95250</xdr:rowOff>
    </xdr:to>
    <xdr:sp>
      <xdr:nvSpPr>
        <xdr:cNvPr id="3" name="14 Flecha izquierda">
          <a:hlinkClick r:id="rId3"/>
        </xdr:cNvPr>
        <xdr:cNvSpPr>
          <a:spLocks/>
        </xdr:cNvSpPr>
      </xdr:nvSpPr>
      <xdr:spPr>
        <a:xfrm>
          <a:off x="6334125" y="0"/>
          <a:ext cx="390525" cy="323850"/>
        </a:xfrm>
        <a:prstGeom prst="leftArrow">
          <a:avLst>
            <a:gd name="adj" fmla="val -824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rodriguezg\Downloads\09_xxx_procesogestionriesgos_vx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alisis%20de%20riesgos%20se&#241;ora%20de%20las%20mercedes.%20CORRE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- Instructivo"/>
      <sheetName val="2 - Identificacion Preliminar"/>
      <sheetName val="3 - Identificacion de riesgos"/>
      <sheetName val="4 - Planificacion y gestión"/>
      <sheetName val="Historico"/>
      <sheetName val="Análisis"/>
      <sheetName val="Matriz de Riesgos"/>
      <sheetName val="Parametros"/>
    </sheetNames>
    <sheetDataSet>
      <sheetData sheetId="7">
        <row r="37">
          <cell r="D37" t="str">
            <v>1 - Cliente</v>
          </cell>
        </row>
        <row r="38">
          <cell r="D38" t="str">
            <v>1 - Usuario final</v>
          </cell>
        </row>
        <row r="39">
          <cell r="D39" t="str">
            <v>1 - Sponsors</v>
          </cell>
        </row>
        <row r="40">
          <cell r="D40" t="str">
            <v>1 - Recursos humanos</v>
          </cell>
        </row>
        <row r="41">
          <cell r="D41" t="str">
            <v>1 - Organización</v>
          </cell>
        </row>
        <row r="42">
          <cell r="D42" t="str">
            <v>1 - Habilidades</v>
          </cell>
        </row>
        <row r="43">
          <cell r="D43" t="str">
            <v>1 - Política</v>
          </cell>
        </row>
        <row r="44">
          <cell r="D44" t="str">
            <v>1 - Motivación</v>
          </cell>
        </row>
        <row r="45">
          <cell r="D45" t="str">
            <v>2 - Misión y Objetivos</v>
          </cell>
        </row>
        <row r="46">
          <cell r="D46" t="str">
            <v>2 - Toma de decisiones</v>
          </cell>
        </row>
        <row r="47">
          <cell r="D47" t="str">
            <v>2 - Características del proyecto</v>
          </cell>
        </row>
        <row r="48">
          <cell r="D48" t="str">
            <v>2 - Presupuesto, Costos y Cronograma</v>
          </cell>
        </row>
        <row r="49">
          <cell r="D49" t="str">
            <v>2 - Requerimientos</v>
          </cell>
        </row>
        <row r="50">
          <cell r="D50" t="str">
            <v>2 - Diseño</v>
          </cell>
        </row>
        <row r="51">
          <cell r="D51" t="str">
            <v>2 - Desarrollo</v>
          </cell>
        </row>
        <row r="52">
          <cell r="D52" t="str">
            <v>2 - Testing</v>
          </cell>
        </row>
        <row r="53">
          <cell r="D53" t="str">
            <v>3 - Seguridad</v>
          </cell>
        </row>
        <row r="54">
          <cell r="D54" t="str">
            <v>3 - Ambiente de Desarrollo y Testing</v>
          </cell>
        </row>
        <row r="55">
          <cell r="D55" t="str">
            <v>3 - Herramientas</v>
          </cell>
        </row>
        <row r="56">
          <cell r="D56" t="str">
            <v>3 - Distribución</v>
          </cell>
        </row>
        <row r="57">
          <cell r="D57" t="str">
            <v>3 - Soporte Técnico</v>
          </cell>
        </row>
        <row r="58">
          <cell r="D58" t="str">
            <v>3 - Ambiente Operativo</v>
          </cell>
        </row>
        <row r="59">
          <cell r="D59" t="str">
            <v>3 - Disponibilidad</v>
          </cell>
        </row>
        <row r="60">
          <cell r="D60" t="str">
            <v>4 - Legal</v>
          </cell>
        </row>
        <row r="61">
          <cell r="D61" t="str">
            <v>4 - Marco regulatorio</v>
          </cell>
        </row>
        <row r="62">
          <cell r="D62" t="str">
            <v>4 - Competencia</v>
          </cell>
        </row>
        <row r="63">
          <cell r="D63" t="str">
            <v>4 - Económico</v>
          </cell>
        </row>
        <row r="64">
          <cell r="D64" t="str">
            <v>4 - Tecnología</v>
          </cell>
        </row>
        <row r="65">
          <cell r="D65" t="str">
            <v>4 - Negocio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do"/>
      <sheetName val="CODIGO DE RIESGO"/>
      <sheetName val="ANEXO 3"/>
      <sheetName val="ANEXO 6RA"/>
      <sheetName val=" ANEXO 6RB"/>
      <sheetName val="ANEXO 6RE"/>
      <sheetName val="ANEXO 6RF (1)"/>
      <sheetName val="ANEXO 6RF (2)"/>
      <sheetName val="ANEXO 6RF (3)"/>
      <sheetName val="ANEXO 6RO"/>
      <sheetName val="ANEXO 6RI (1)"/>
      <sheetName val="ANEXO 6RI (2)"/>
      <sheetName val="ANEXO 6RJ"/>
      <sheetName val="ANEXO 6RK"/>
      <sheetName val="F.Instr (1)"/>
      <sheetName val="ANEXO 6RL"/>
      <sheetName val="ANEXO 6RM"/>
      <sheetName val="F-2. MATRIZ PROB E IMPACTO."/>
      <sheetName val="F.Instr (3)"/>
    </sheetNames>
    <sheetDataSet>
      <sheetData sheetId="17">
        <row r="7">
          <cell r="C7">
            <v>0.9</v>
          </cell>
          <cell r="D7">
            <v>0.045000000000000005</v>
          </cell>
          <cell r="E7">
            <v>0.09000000000000001</v>
          </cell>
          <cell r="F7">
            <v>0.18000000000000002</v>
          </cell>
          <cell r="G7">
            <v>0.36000000000000004</v>
          </cell>
          <cell r="H7">
            <v>0.7200000000000001</v>
          </cell>
        </row>
        <row r="8">
          <cell r="C8">
            <v>0.7</v>
          </cell>
          <cell r="D8">
            <v>0.034999999999999996</v>
          </cell>
          <cell r="E8">
            <v>0.06999999999999999</v>
          </cell>
          <cell r="F8">
            <v>0.13999999999999999</v>
          </cell>
          <cell r="G8">
            <v>0.27999999999999997</v>
          </cell>
          <cell r="H8">
            <v>0.5599999999999999</v>
          </cell>
        </row>
        <row r="9">
          <cell r="C9">
            <v>0.5</v>
          </cell>
          <cell r="D9">
            <v>0.025</v>
          </cell>
          <cell r="E9">
            <v>0.05</v>
          </cell>
          <cell r="F9">
            <v>0.1</v>
          </cell>
          <cell r="G9">
            <v>0.2</v>
          </cell>
          <cell r="H9">
            <v>0.4</v>
          </cell>
        </row>
        <row r="10">
          <cell r="C10">
            <v>0.3</v>
          </cell>
          <cell r="D10">
            <v>0.015</v>
          </cell>
          <cell r="E10">
            <v>0.03</v>
          </cell>
          <cell r="F10">
            <v>0.06</v>
          </cell>
          <cell r="G10">
            <v>0.12</v>
          </cell>
          <cell r="H10">
            <v>0.24</v>
          </cell>
        </row>
        <row r="11">
          <cell r="C11">
            <v>0.1</v>
          </cell>
          <cell r="D11">
            <v>0.005000000000000001</v>
          </cell>
          <cell r="E11">
            <v>0.010000000000000002</v>
          </cell>
          <cell r="F11">
            <v>0.020000000000000004</v>
          </cell>
          <cell r="G11">
            <v>0.04000000000000001</v>
          </cell>
          <cell r="H11">
            <v>0.08000000000000002</v>
          </cell>
        </row>
        <row r="12">
          <cell r="D12">
            <v>0.05</v>
          </cell>
          <cell r="E12">
            <v>0.1</v>
          </cell>
          <cell r="F12">
            <v>0.2</v>
          </cell>
          <cell r="G12">
            <v>0.4</v>
          </cell>
          <cell r="H12">
            <v>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7" sqref="B7"/>
    </sheetView>
  </sheetViews>
  <sheetFormatPr defaultColWidth="11.421875" defaultRowHeight="23.25" customHeight="1"/>
  <cols>
    <col min="1" max="1" width="14.57421875" style="2" customWidth="1"/>
    <col min="2" max="2" width="79.28125" style="3" customWidth="1"/>
    <col min="3" max="16384" width="11.421875" style="2" customWidth="1"/>
  </cols>
  <sheetData>
    <row r="1" spans="1:2" s="1" customFormat="1" ht="23.25" customHeight="1">
      <c r="A1" s="158" t="s">
        <v>51</v>
      </c>
      <c r="B1" s="158"/>
    </row>
    <row r="2" spans="1:2" s="1" customFormat="1" ht="23.25" customHeight="1">
      <c r="A2" s="4"/>
      <c r="B2" s="5"/>
    </row>
    <row r="3" spans="1:2" s="1" customFormat="1" ht="25.5" customHeight="1">
      <c r="A3" s="7" t="s">
        <v>0</v>
      </c>
      <c r="B3" s="8" t="s">
        <v>1</v>
      </c>
    </row>
    <row r="4" spans="1:2" s="1" customFormat="1" ht="23.25" customHeight="1">
      <c r="A4" s="6" t="s">
        <v>2</v>
      </c>
      <c r="B4" s="36" t="s">
        <v>70</v>
      </c>
    </row>
    <row r="5" spans="1:2" s="1" customFormat="1" ht="23.25" customHeight="1">
      <c r="A5" s="6" t="s">
        <v>3</v>
      </c>
      <c r="B5" s="36" t="s">
        <v>25</v>
      </c>
    </row>
    <row r="6" spans="1:2" s="1" customFormat="1" ht="23.25" customHeight="1">
      <c r="A6" s="6" t="s">
        <v>8</v>
      </c>
      <c r="B6" s="36" t="s">
        <v>71</v>
      </c>
    </row>
    <row r="7" spans="1:4" ht="23.25" customHeight="1">
      <c r="A7"/>
      <c r="B7"/>
      <c r="C7"/>
      <c r="D7"/>
    </row>
  </sheetData>
  <sheetProtection/>
  <mergeCells count="1">
    <mergeCell ref="A1:B1"/>
  </mergeCells>
  <dataValidations count="1">
    <dataValidation allowBlank="1" showInputMessage="1" showErrorMessage="1" promptTitle="¡IMPORTANTE!" prompt="Hacer click en el nombre del Formato para visualizarlo" sqref="A1:B1"/>
  </dataValidations>
  <hyperlinks>
    <hyperlink ref="B4" location="'F-1. IDENTIFIC, ANALISIS, RESP.'!A1" display="IDENTIFICACION ANALISIS Y RESPUESTA A LOS RIESGOS "/>
    <hyperlink ref="B5" location="'F-2. MATRIZ PROB E IMPACTO.'!A1" display="MATRIZ DE PROBABILIDAD E IMPACTO"/>
    <hyperlink ref="B6" location="'F-3. ASIGNACION RIESGOS '!A1" display="ASIGNACIÓN DE RIESGOS"/>
  </hyperlinks>
  <printOptions horizontalCentered="1"/>
  <pageMargins left="0.4724409448818898" right="0.31496062992125984" top="0.6299212598425197" bottom="0.4724409448818898" header="0.31496062992125984" footer="0.31496062992125984"/>
  <pageSetup horizontalDpi="600" verticalDpi="600" orientation="portrait" paperSize="9" r:id="rId1"/>
  <ignoredErrors>
    <ignoredError sqref="A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SheetLayoutView="100" zoomScalePageLayoutView="0" workbookViewId="0" topLeftCell="A1">
      <selection activeCell="E9" sqref="E9:I9"/>
    </sheetView>
  </sheetViews>
  <sheetFormatPr defaultColWidth="11.421875" defaultRowHeight="12.75"/>
  <cols>
    <col min="1" max="1" width="4.7109375" style="11" customWidth="1"/>
    <col min="2" max="2" width="4.28125" style="11" customWidth="1"/>
    <col min="3" max="3" width="13.8515625" style="11" customWidth="1"/>
    <col min="4" max="4" width="11.28125" style="11" customWidth="1"/>
    <col min="5" max="5" width="10.57421875" style="11" customWidth="1"/>
    <col min="6" max="6" width="4.28125" style="11" customWidth="1"/>
    <col min="7" max="7" width="8.00390625" style="11" customWidth="1"/>
    <col min="8" max="8" width="12.57421875" style="11" customWidth="1"/>
    <col min="9" max="9" width="14.28125" style="11" customWidth="1"/>
    <col min="10" max="16384" width="11.421875" style="67" customWidth="1"/>
  </cols>
  <sheetData>
    <row r="1" spans="1:10" ht="18" customHeight="1">
      <c r="A1" s="211" t="s">
        <v>53</v>
      </c>
      <c r="B1" s="212"/>
      <c r="C1" s="212"/>
      <c r="D1" s="212"/>
      <c r="E1" s="212"/>
      <c r="F1" s="212"/>
      <c r="G1" s="212"/>
      <c r="H1" s="212"/>
      <c r="I1" s="213"/>
      <c r="J1" s="76"/>
    </row>
    <row r="2" spans="1:9" ht="18" customHeight="1">
      <c r="A2" s="214" t="s">
        <v>85</v>
      </c>
      <c r="B2" s="215"/>
      <c r="C2" s="215"/>
      <c r="D2" s="215"/>
      <c r="E2" s="215"/>
      <c r="F2" s="215"/>
      <c r="G2" s="215"/>
      <c r="H2" s="215"/>
      <c r="I2" s="216"/>
    </row>
    <row r="3" spans="1:9" ht="21.75" customHeight="1">
      <c r="A3" s="202">
        <v>1</v>
      </c>
      <c r="B3" s="203" t="s">
        <v>5</v>
      </c>
      <c r="C3" s="204"/>
      <c r="D3" s="207" t="s">
        <v>6</v>
      </c>
      <c r="E3" s="207"/>
      <c r="F3" s="201" t="str">
        <f>+ANEXO02RA!F3:I6</f>
        <v> LOCALIDAD DE PIURA - PIURA - PIURA </v>
      </c>
      <c r="G3" s="201"/>
      <c r="H3" s="201"/>
      <c r="I3" s="201"/>
    </row>
    <row r="4" spans="1:9" ht="18.75" customHeight="1">
      <c r="A4" s="202"/>
      <c r="B4" s="205"/>
      <c r="C4" s="206"/>
      <c r="D4" s="207" t="s">
        <v>7</v>
      </c>
      <c r="E4" s="207"/>
      <c r="F4" s="279">
        <f>+'ANEXO02RB (2) '!F4:I4</f>
        <v>44013</v>
      </c>
      <c r="G4" s="280"/>
      <c r="H4" s="280"/>
      <c r="I4" s="280"/>
    </row>
    <row r="5" spans="1:9" s="68" customFormat="1" ht="82.5" customHeight="1">
      <c r="A5" s="202">
        <v>2</v>
      </c>
      <c r="B5" s="203" t="s">
        <v>13</v>
      </c>
      <c r="C5" s="204"/>
      <c r="D5" s="207" t="s">
        <v>14</v>
      </c>
      <c r="E5" s="207"/>
      <c r="F5" s="288" t="str">
        <f>+ANEXO02RA!F5:I5</f>
        <v>"REPARACIÓN DE PISTA EN EL (LA) Y   VEREDAS EN LA URBANIZACIÓN QUINTA ANA MARÍA EN LA LOCALIDAD PIURA, DISTRITO DE PIURA, PROVINCIA PIURA, DEPARTAMENTO PIURA"</v>
      </c>
      <c r="G5" s="289"/>
      <c r="H5" s="289"/>
      <c r="I5" s="290"/>
    </row>
    <row r="6" spans="1:9" s="68" customFormat="1" ht="26.25" customHeight="1">
      <c r="A6" s="202"/>
      <c r="B6" s="205"/>
      <c r="C6" s="206"/>
      <c r="D6" s="207" t="s">
        <v>15</v>
      </c>
      <c r="E6" s="207"/>
      <c r="F6" s="201" t="str">
        <f>+ANEXO02RA!F6:I6</f>
        <v> LOCALIDAD DE PIURA - PIURA - PIURA </v>
      </c>
      <c r="G6" s="201"/>
      <c r="H6" s="201"/>
      <c r="I6" s="201"/>
    </row>
    <row r="7" spans="1:9" ht="12" customHeight="1">
      <c r="A7" s="178">
        <v>3</v>
      </c>
      <c r="B7" s="208" t="s">
        <v>21</v>
      </c>
      <c r="C7" s="209"/>
      <c r="D7" s="209"/>
      <c r="E7" s="209"/>
      <c r="F7" s="210"/>
      <c r="G7" s="210"/>
      <c r="H7" s="210"/>
      <c r="I7" s="210"/>
    </row>
    <row r="8" spans="1:9" ht="15.75" customHeight="1">
      <c r="A8" s="178"/>
      <c r="B8" s="34">
        <v>3.1</v>
      </c>
      <c r="C8" s="189" t="s">
        <v>16</v>
      </c>
      <c r="D8" s="189"/>
      <c r="E8" s="281" t="s">
        <v>298</v>
      </c>
      <c r="F8" s="281"/>
      <c r="G8" s="281"/>
      <c r="H8" s="281"/>
      <c r="I8" s="282"/>
    </row>
    <row r="9" spans="1:9" ht="36" customHeight="1">
      <c r="A9" s="178"/>
      <c r="B9" s="35">
        <v>3.2</v>
      </c>
      <c r="C9" s="189" t="s">
        <v>56</v>
      </c>
      <c r="D9" s="189"/>
      <c r="E9" s="283" t="s">
        <v>271</v>
      </c>
      <c r="F9" s="283"/>
      <c r="G9" s="283"/>
      <c r="H9" s="283"/>
      <c r="I9" s="284"/>
    </row>
    <row r="10" spans="1:9" ht="22.5" customHeight="1">
      <c r="A10" s="178"/>
      <c r="B10" s="196">
        <v>3.3</v>
      </c>
      <c r="C10" s="170" t="s">
        <v>17</v>
      </c>
      <c r="D10" s="197"/>
      <c r="E10" s="164" t="s">
        <v>18</v>
      </c>
      <c r="F10" s="164"/>
      <c r="G10" s="175" t="s">
        <v>272</v>
      </c>
      <c r="H10" s="176"/>
      <c r="I10" s="177"/>
    </row>
    <row r="11" spans="1:9" ht="28.5" customHeight="1">
      <c r="A11" s="178"/>
      <c r="B11" s="196"/>
      <c r="C11" s="198"/>
      <c r="D11" s="199"/>
      <c r="E11" s="164" t="s">
        <v>19</v>
      </c>
      <c r="F11" s="164"/>
      <c r="G11" s="175" t="s">
        <v>273</v>
      </c>
      <c r="H11" s="176"/>
      <c r="I11" s="177"/>
    </row>
    <row r="12" spans="1:9" ht="24.75" customHeight="1">
      <c r="A12" s="178"/>
      <c r="B12" s="196"/>
      <c r="C12" s="172"/>
      <c r="D12" s="200"/>
      <c r="E12" s="164" t="s">
        <v>20</v>
      </c>
      <c r="F12" s="164"/>
      <c r="G12" s="175"/>
      <c r="H12" s="176"/>
      <c r="I12" s="177"/>
    </row>
    <row r="13" spans="1:9" ht="12.75" customHeight="1">
      <c r="A13" s="178">
        <v>4</v>
      </c>
      <c r="B13" s="179" t="s">
        <v>22</v>
      </c>
      <c r="C13" s="179"/>
      <c r="D13" s="179"/>
      <c r="E13" s="179"/>
      <c r="F13" s="180"/>
      <c r="G13" s="180"/>
      <c r="H13" s="180"/>
      <c r="I13" s="180"/>
    </row>
    <row r="14" spans="1:9" ht="23.25" customHeight="1">
      <c r="A14" s="178"/>
      <c r="B14" s="187">
        <v>4.1</v>
      </c>
      <c r="C14" s="166" t="s">
        <v>23</v>
      </c>
      <c r="D14" s="184"/>
      <c r="E14" s="184"/>
      <c r="F14" s="187">
        <v>4.2</v>
      </c>
      <c r="G14" s="166" t="s">
        <v>24</v>
      </c>
      <c r="H14" s="184"/>
      <c r="I14" s="167"/>
    </row>
    <row r="15" spans="1:9" ht="25.5" customHeight="1">
      <c r="A15" s="178"/>
      <c r="B15" s="190"/>
      <c r="C15" s="12" t="s">
        <v>36</v>
      </c>
      <c r="D15" s="13">
        <f>+'F-2. MATRIZ PROB E IMPACTO.'!C11</f>
        <v>0.1</v>
      </c>
      <c r="E15" s="64"/>
      <c r="F15" s="190"/>
      <c r="G15" s="9" t="s">
        <v>32</v>
      </c>
      <c r="H15" s="10">
        <f>+'F-2. MATRIZ PROB E IMPACTO.'!D12</f>
        <v>0.05</v>
      </c>
      <c r="I15" s="64"/>
    </row>
    <row r="16" spans="1:9" ht="25.5" customHeight="1">
      <c r="A16" s="178"/>
      <c r="B16" s="190"/>
      <c r="C16" s="12" t="s">
        <v>30</v>
      </c>
      <c r="D16" s="13">
        <f>+'F-2. MATRIZ PROB E IMPACTO.'!C10</f>
        <v>0.3</v>
      </c>
      <c r="E16" s="64"/>
      <c r="F16" s="190"/>
      <c r="G16" s="9" t="s">
        <v>33</v>
      </c>
      <c r="H16" s="10">
        <f>+'F-2. MATRIZ PROB E IMPACTO.'!E12</f>
        <v>0.1</v>
      </c>
      <c r="I16" s="64"/>
    </row>
    <row r="17" spans="1:9" ht="25.5" customHeight="1">
      <c r="A17" s="178"/>
      <c r="B17" s="190"/>
      <c r="C17" s="12" t="s">
        <v>11</v>
      </c>
      <c r="D17" s="13">
        <f>+'F-2. MATRIZ PROB E IMPACTO.'!C9</f>
        <v>0.5</v>
      </c>
      <c r="E17" s="64" t="s">
        <v>104</v>
      </c>
      <c r="F17" s="190"/>
      <c r="G17" s="9" t="s">
        <v>34</v>
      </c>
      <c r="H17" s="10">
        <f>+'F-2. MATRIZ PROB E IMPACTO.'!F12</f>
        <v>0.2</v>
      </c>
      <c r="I17" s="64" t="s">
        <v>104</v>
      </c>
    </row>
    <row r="18" spans="1:9" ht="25.5" customHeight="1">
      <c r="A18" s="178"/>
      <c r="B18" s="190"/>
      <c r="C18" s="12" t="s">
        <v>31</v>
      </c>
      <c r="D18" s="13">
        <f>+'F-2. MATRIZ PROB E IMPACTO.'!C8</f>
        <v>0.7</v>
      </c>
      <c r="E18" s="64"/>
      <c r="F18" s="190"/>
      <c r="G18" s="9" t="s">
        <v>35</v>
      </c>
      <c r="H18" s="10">
        <f>+'F-2. MATRIZ PROB E IMPACTO.'!G12</f>
        <v>0.4</v>
      </c>
      <c r="I18" s="64"/>
    </row>
    <row r="19" spans="1:9" ht="25.5" customHeight="1">
      <c r="A19" s="178"/>
      <c r="B19" s="190"/>
      <c r="C19" s="9" t="s">
        <v>37</v>
      </c>
      <c r="D19" s="13">
        <f>+'F-2. MATRIZ PROB E IMPACTO.'!C7</f>
        <v>0.9</v>
      </c>
      <c r="E19" s="64"/>
      <c r="F19" s="190"/>
      <c r="G19" s="9" t="s">
        <v>38</v>
      </c>
      <c r="H19" s="10">
        <f>+'F-2. MATRIZ PROB E IMPACTO.'!H12</f>
        <v>0.8</v>
      </c>
      <c r="I19" s="64"/>
    </row>
    <row r="20" spans="1:9" ht="25.5" customHeight="1">
      <c r="A20" s="178"/>
      <c r="B20" s="14"/>
      <c r="C20" s="165" t="str">
        <f>_xlfn.IFERROR(INDEX(C15:E19,MATCH(IF(E15&gt;0,E15,IF(E16&gt;0,E16,IF(E17&gt;0,E17,IF(E18&gt;0,E18,IF(E19&gt;0,E19,""))))),E15:E19,0),1),"")</f>
        <v>Moderada </v>
      </c>
      <c r="D20" s="165"/>
      <c r="E20" s="16">
        <f>_xlfn.IFERROR(INDEX(D15:E19,MATCH(IF(E15&gt;0,E15,IF(E16&gt;0,E16,IF(E17&gt;0,E17,IF(E18&gt;0,E18,IF(E19&gt;0,E19,""))))),E15:E19,0),1),"")</f>
        <v>0.5</v>
      </c>
      <c r="F20" s="15"/>
      <c r="G20" s="165" t="str">
        <f>_xlfn.IFERROR(INDEX(G15:I19,MATCH(IF(I15&gt;0,I15,IF(I16&gt;0,I16,IF(I17&gt;0,I17,IF(I18&gt;0,I18,IF(I19&gt;0,I19,""))))),I15:I19,0),1),"")</f>
        <v>Moderado</v>
      </c>
      <c r="H20" s="165"/>
      <c r="I20" s="16">
        <f>_xlfn.IFERROR(INDEX(H15:I19,MATCH(IF(I15&gt;0,I15,IF(I16&gt;0,I16,IF(I17&gt;0,I17,IF(I18&gt;0,I18,IF(I19&gt;0,I19,""))))),I15:I19,0),1),"")</f>
        <v>0.2</v>
      </c>
    </row>
    <row r="21" spans="1:10" s="70" customFormat="1" ht="14.25" customHeight="1">
      <c r="A21" s="178"/>
      <c r="B21" s="181">
        <v>4.3</v>
      </c>
      <c r="C21" s="226" t="s">
        <v>39</v>
      </c>
      <c r="D21" s="227"/>
      <c r="E21" s="227"/>
      <c r="F21" s="227"/>
      <c r="G21" s="227"/>
      <c r="H21" s="227"/>
      <c r="I21" s="228"/>
      <c r="J21" s="69"/>
    </row>
    <row r="22" spans="1:13" s="70" customFormat="1" ht="24.75" customHeight="1">
      <c r="A22" s="178"/>
      <c r="B22" s="182"/>
      <c r="C22" s="218" t="s">
        <v>45</v>
      </c>
      <c r="D22" s="219"/>
      <c r="E22" s="185">
        <f>+_xlfn.IFERROR(ROUND(E20*I20,3),0)</f>
        <v>0.1</v>
      </c>
      <c r="F22" s="191" t="s">
        <v>46</v>
      </c>
      <c r="G22" s="192"/>
      <c r="H22" s="222" t="str">
        <f>+IF(E22=0,"",IF(AND(E22&gt;=MIN('F-2. MATRIZ PROB E IMPACTO.'!F7:H7,'F-2. MATRIZ PROB E IMPACTO.'!G8:H8,'F-2. MATRIZ PROB E IMPACTO.'!G9:H9,'F-2. MATRIZ PROB E IMPACTO.'!H10),E22&lt;=MAX('F-2. MATRIZ PROB E IMPACTO.'!F7:H7,'F-2. MATRIZ PROB E IMPACTO.'!G8:H8,'F-2. MATRIZ PROB E IMPACTO.'!G9:H9,'F-2. MATRIZ PROB E IMPACTO.'!H10)),"Alta Prioridad",IF(AND(E22&gt;=MIN('F-2. MATRIZ PROB E IMPACTO.'!E7:E8,'F-2. MATRIZ PROB E IMPACTO.'!F8:F10,'F-2. MATRIZ PROB E IMPACTO.'!G10,'F-2. MATRIZ PROB E IMPACTO.'!H11),E22&lt;=MAX('F-2. MATRIZ PROB E IMPACTO.'!E7:E8,'F-2. MATRIZ PROB E IMPACTO.'!F8:F10,'F-2. MATRIZ PROB E IMPACTO.'!G10,'F-2. MATRIZ PROB E IMPACTO.'!H11)),"Prioridad Moderada",IF(AND(E22&gt;=MIN('F-2. MATRIZ PROB E IMPACTO.'!D7:D11,'F-2. MATRIZ PROB E IMPACTO.'!E9:E11,'F-2. MATRIZ PROB E IMPACTO.'!F11,'F-2. MATRIZ PROB E IMPACTO.'!G11),E22&lt;=MAX('F-2. MATRIZ PROB E IMPACTO.'!D7:D11,'F-2. MATRIZ PROB E IMPACTO.'!E9:E11,'F-2. MATRIZ PROB E IMPACTO.'!F11,'F-2. MATRIZ PROB E IMPACTO.'!G11,)),"Baja Prioridad",""))))</f>
        <v>Prioridad Moderada</v>
      </c>
      <c r="I22" s="223"/>
      <c r="J22" s="69"/>
      <c r="M22" s="71"/>
    </row>
    <row r="23" spans="1:13" s="70" customFormat="1" ht="24.75" customHeight="1">
      <c r="A23" s="178"/>
      <c r="B23" s="183"/>
      <c r="C23" s="220"/>
      <c r="D23" s="221"/>
      <c r="E23" s="186"/>
      <c r="F23" s="193"/>
      <c r="G23" s="194"/>
      <c r="H23" s="224"/>
      <c r="I23" s="225"/>
      <c r="J23" s="69"/>
      <c r="M23" s="71"/>
    </row>
    <row r="24" spans="1:9" ht="12.75" customHeight="1">
      <c r="A24" s="178">
        <v>5</v>
      </c>
      <c r="B24" s="180" t="s">
        <v>52</v>
      </c>
      <c r="C24" s="180"/>
      <c r="D24" s="180"/>
      <c r="E24" s="180"/>
      <c r="F24" s="180"/>
      <c r="G24" s="180"/>
      <c r="H24" s="180"/>
      <c r="I24" s="180"/>
    </row>
    <row r="25" spans="1:9" s="68" customFormat="1" ht="24.75" customHeight="1">
      <c r="A25" s="178"/>
      <c r="B25" s="187">
        <v>5.1</v>
      </c>
      <c r="C25" s="170" t="s">
        <v>69</v>
      </c>
      <c r="D25" s="171"/>
      <c r="E25" s="174" t="s">
        <v>47</v>
      </c>
      <c r="F25" s="174"/>
      <c r="G25" s="65"/>
      <c r="H25" s="40" t="s">
        <v>48</v>
      </c>
      <c r="I25" s="65"/>
    </row>
    <row r="26" spans="1:9" s="68" customFormat="1" ht="24.75" customHeight="1">
      <c r="A26" s="178"/>
      <c r="B26" s="188"/>
      <c r="C26" s="172"/>
      <c r="D26" s="173"/>
      <c r="E26" s="168" t="s">
        <v>72</v>
      </c>
      <c r="F26" s="169"/>
      <c r="G26" s="65" t="s">
        <v>104</v>
      </c>
      <c r="H26" s="40" t="s">
        <v>73</v>
      </c>
      <c r="I26" s="65"/>
    </row>
    <row r="27" spans="1:9" s="68" customFormat="1" ht="27" customHeight="1">
      <c r="A27" s="178"/>
      <c r="B27" s="41">
        <v>5.2</v>
      </c>
      <c r="C27" s="166" t="s">
        <v>97</v>
      </c>
      <c r="D27" s="167"/>
      <c r="E27" s="195" t="s">
        <v>289</v>
      </c>
      <c r="F27" s="195"/>
      <c r="G27" s="195"/>
      <c r="H27" s="195"/>
      <c r="I27" s="195"/>
    </row>
    <row r="28" spans="1:9" s="68" customFormat="1" ht="36" customHeight="1">
      <c r="A28" s="178"/>
      <c r="B28" s="35">
        <v>5.3</v>
      </c>
      <c r="C28" s="189" t="s">
        <v>68</v>
      </c>
      <c r="D28" s="189"/>
      <c r="E28" s="195" t="s">
        <v>274</v>
      </c>
      <c r="F28" s="195"/>
      <c r="G28" s="195"/>
      <c r="H28" s="195"/>
      <c r="I28" s="195"/>
    </row>
    <row r="29" spans="1:9" ht="11.25">
      <c r="A29" s="66"/>
      <c r="B29" s="66"/>
      <c r="C29" s="66"/>
      <c r="D29" s="66"/>
      <c r="E29" s="66"/>
      <c r="F29" s="66"/>
      <c r="G29" s="66"/>
      <c r="H29" s="66"/>
      <c r="I29" s="66"/>
    </row>
    <row r="30" spans="1:9" ht="11.25">
      <c r="A30" s="66"/>
      <c r="B30" s="66"/>
      <c r="C30" s="66"/>
      <c r="D30" s="66"/>
      <c r="E30" s="66"/>
      <c r="F30" s="66"/>
      <c r="G30" s="66"/>
      <c r="H30" s="66"/>
      <c r="I30" s="66"/>
    </row>
    <row r="31" spans="1:9" ht="11.25">
      <c r="A31" s="66"/>
      <c r="B31" s="66"/>
      <c r="C31" s="66"/>
      <c r="D31" s="66"/>
      <c r="E31" s="66"/>
      <c r="F31" s="66"/>
      <c r="G31" s="66"/>
      <c r="H31" s="66"/>
      <c r="I31" s="66"/>
    </row>
    <row r="32" spans="1:9" ht="11.25">
      <c r="A32" s="66"/>
      <c r="B32" s="66"/>
      <c r="C32" s="66"/>
      <c r="D32" s="66"/>
      <c r="E32" s="66"/>
      <c r="F32" s="66"/>
      <c r="G32" s="66"/>
      <c r="H32" s="66"/>
      <c r="I32" s="66"/>
    </row>
    <row r="33" spans="1:9" ht="23.25" customHeight="1">
      <c r="A33" s="66"/>
      <c r="B33" s="66"/>
      <c r="C33" s="291"/>
      <c r="D33" s="291"/>
      <c r="E33" s="291"/>
      <c r="F33" s="66"/>
      <c r="G33" s="291"/>
      <c r="H33" s="291"/>
      <c r="I33" s="291"/>
    </row>
    <row r="34" spans="1:9" ht="15" customHeight="1">
      <c r="A34" s="66"/>
      <c r="B34" s="66"/>
      <c r="C34" s="66"/>
      <c r="D34" s="66"/>
      <c r="E34" s="66"/>
      <c r="F34" s="66"/>
      <c r="G34" s="66"/>
      <c r="I34" s="66"/>
    </row>
    <row r="35" spans="1:9" ht="15" customHeight="1">
      <c r="A35" s="66"/>
      <c r="B35" s="66"/>
      <c r="C35" s="66"/>
      <c r="D35" s="66"/>
      <c r="E35" s="66"/>
      <c r="F35" s="66"/>
      <c r="G35" s="66"/>
      <c r="I35" s="66"/>
    </row>
  </sheetData>
  <sheetProtection/>
  <mergeCells count="54">
    <mergeCell ref="A1:I1"/>
    <mergeCell ref="A2:I2"/>
    <mergeCell ref="A3:A4"/>
    <mergeCell ref="B3:C4"/>
    <mergeCell ref="D3:E3"/>
    <mergeCell ref="F3:I3"/>
    <mergeCell ref="D4:E4"/>
    <mergeCell ref="F4:I4"/>
    <mergeCell ref="A5:A6"/>
    <mergeCell ref="B5:C6"/>
    <mergeCell ref="D5:E5"/>
    <mergeCell ref="F5:I5"/>
    <mergeCell ref="D6:E6"/>
    <mergeCell ref="F6:I6"/>
    <mergeCell ref="A7:A12"/>
    <mergeCell ref="B7:I7"/>
    <mergeCell ref="C8:D8"/>
    <mergeCell ref="E8:I8"/>
    <mergeCell ref="C9:D9"/>
    <mergeCell ref="E9:I9"/>
    <mergeCell ref="B10:B12"/>
    <mergeCell ref="C10:D12"/>
    <mergeCell ref="E10:F10"/>
    <mergeCell ref="G10:I10"/>
    <mergeCell ref="E11:F11"/>
    <mergeCell ref="G11:I11"/>
    <mergeCell ref="E12:F12"/>
    <mergeCell ref="G12:I12"/>
    <mergeCell ref="A13:A23"/>
    <mergeCell ref="B13:I13"/>
    <mergeCell ref="B14:B19"/>
    <mergeCell ref="C14:E14"/>
    <mergeCell ref="F14:F19"/>
    <mergeCell ref="G14:I14"/>
    <mergeCell ref="B21:B23"/>
    <mergeCell ref="C28:D28"/>
    <mergeCell ref="E28:I28"/>
    <mergeCell ref="C20:D20"/>
    <mergeCell ref="G20:H20"/>
    <mergeCell ref="C21:I21"/>
    <mergeCell ref="C22:D23"/>
    <mergeCell ref="E22:E23"/>
    <mergeCell ref="F22:G23"/>
    <mergeCell ref="H22:I23"/>
    <mergeCell ref="C33:E33"/>
    <mergeCell ref="G33:I33"/>
    <mergeCell ref="A24:A28"/>
    <mergeCell ref="B24:I24"/>
    <mergeCell ref="B25:B26"/>
    <mergeCell ref="C25:D26"/>
    <mergeCell ref="E25:F25"/>
    <mergeCell ref="E26:F26"/>
    <mergeCell ref="C27:D27"/>
    <mergeCell ref="E27:I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="115" zoomScaleSheetLayoutView="115" zoomScalePageLayoutView="0" workbookViewId="0" topLeftCell="A1">
      <selection activeCell="E9" sqref="E9:I9"/>
    </sheetView>
  </sheetViews>
  <sheetFormatPr defaultColWidth="11.421875" defaultRowHeight="12.75"/>
  <cols>
    <col min="1" max="1" width="4.7109375" style="11" customWidth="1"/>
    <col min="2" max="2" width="4.28125" style="11" customWidth="1"/>
    <col min="3" max="3" width="13.8515625" style="11" customWidth="1"/>
    <col min="4" max="4" width="11.28125" style="11" customWidth="1"/>
    <col min="5" max="5" width="10.57421875" style="11" customWidth="1"/>
    <col min="6" max="6" width="4.28125" style="11" customWidth="1"/>
    <col min="7" max="7" width="8.00390625" style="11" customWidth="1"/>
    <col min="8" max="8" width="12.57421875" style="11" customWidth="1"/>
    <col min="9" max="9" width="14.28125" style="11" customWidth="1"/>
    <col min="10" max="16384" width="11.421875" style="67" customWidth="1"/>
  </cols>
  <sheetData>
    <row r="1" spans="1:10" ht="18" customHeight="1">
      <c r="A1" s="211" t="s">
        <v>53</v>
      </c>
      <c r="B1" s="212"/>
      <c r="C1" s="212"/>
      <c r="D1" s="212"/>
      <c r="E1" s="212"/>
      <c r="F1" s="212"/>
      <c r="G1" s="212"/>
      <c r="H1" s="212"/>
      <c r="I1" s="213"/>
      <c r="J1" s="76"/>
    </row>
    <row r="2" spans="1:9" ht="18" customHeight="1">
      <c r="A2" s="214" t="s">
        <v>85</v>
      </c>
      <c r="B2" s="215"/>
      <c r="C2" s="215"/>
      <c r="D2" s="215"/>
      <c r="E2" s="215"/>
      <c r="F2" s="215"/>
      <c r="G2" s="215"/>
      <c r="H2" s="215"/>
      <c r="I2" s="216"/>
    </row>
    <row r="3" spans="1:9" ht="27.75" customHeight="1">
      <c r="A3" s="202">
        <v>1</v>
      </c>
      <c r="B3" s="203" t="s">
        <v>5</v>
      </c>
      <c r="C3" s="204"/>
      <c r="D3" s="207" t="s">
        <v>6</v>
      </c>
      <c r="E3" s="207"/>
      <c r="F3" s="201" t="str">
        <f>+'ANEXO02RB (1)'!F3:I6</f>
        <v> LOCALIDAD DE PIURA - PIURA - PIURA </v>
      </c>
      <c r="G3" s="201"/>
      <c r="H3" s="201"/>
      <c r="I3" s="201"/>
    </row>
    <row r="4" spans="1:9" ht="18.75" customHeight="1">
      <c r="A4" s="202"/>
      <c r="B4" s="205"/>
      <c r="C4" s="206"/>
      <c r="D4" s="207" t="s">
        <v>7</v>
      </c>
      <c r="E4" s="207"/>
      <c r="F4" s="279">
        <f>+'ANEXO 02RB(3)'!F4:I4</f>
        <v>44013</v>
      </c>
      <c r="G4" s="280"/>
      <c r="H4" s="280"/>
      <c r="I4" s="280"/>
    </row>
    <row r="5" spans="1:9" s="68" customFormat="1" ht="75" customHeight="1">
      <c r="A5" s="202">
        <v>2</v>
      </c>
      <c r="B5" s="203" t="s">
        <v>13</v>
      </c>
      <c r="C5" s="204"/>
      <c r="D5" s="207" t="s">
        <v>14</v>
      </c>
      <c r="E5" s="207"/>
      <c r="F5" s="288" t="str">
        <f>+'ANEXO02RB (1)'!F5:I5</f>
        <v>"REPARACIÓN DE PISTA EN EL (LA) Y   VEREDAS EN LA URBANIZACIÓN QUINTA ANA MARÍA EN LA LOCALIDAD PIURA, DISTRITO DE PIURA, PROVINCIA PIURA, DEPARTAMENTO PIURA"</v>
      </c>
      <c r="G5" s="289"/>
      <c r="H5" s="289"/>
      <c r="I5" s="290"/>
    </row>
    <row r="6" spans="1:9" s="68" customFormat="1" ht="21" customHeight="1">
      <c r="A6" s="202"/>
      <c r="B6" s="205"/>
      <c r="C6" s="206"/>
      <c r="D6" s="207" t="s">
        <v>15</v>
      </c>
      <c r="E6" s="207"/>
      <c r="F6" s="201" t="str">
        <f>+'ANEXO02RB (1)'!F6:I6</f>
        <v> LOCALIDAD DE PIURA - PIURA - PIURA </v>
      </c>
      <c r="G6" s="201"/>
      <c r="H6" s="201"/>
      <c r="I6" s="201"/>
    </row>
    <row r="7" spans="1:9" ht="12" customHeight="1">
      <c r="A7" s="178">
        <v>3</v>
      </c>
      <c r="B7" s="208" t="s">
        <v>21</v>
      </c>
      <c r="C7" s="209"/>
      <c r="D7" s="209"/>
      <c r="E7" s="209"/>
      <c r="F7" s="210"/>
      <c r="G7" s="210"/>
      <c r="H7" s="210"/>
      <c r="I7" s="210"/>
    </row>
    <row r="8" spans="1:9" ht="21.75" customHeight="1">
      <c r="A8" s="178"/>
      <c r="B8" s="34">
        <v>3.1</v>
      </c>
      <c r="C8" s="189" t="s">
        <v>16</v>
      </c>
      <c r="D8" s="189"/>
      <c r="E8" s="281" t="s">
        <v>298</v>
      </c>
      <c r="F8" s="281"/>
      <c r="G8" s="281"/>
      <c r="H8" s="281"/>
      <c r="I8" s="282"/>
    </row>
    <row r="9" spans="1:9" ht="38.25" customHeight="1">
      <c r="A9" s="178"/>
      <c r="B9" s="35">
        <v>3.2</v>
      </c>
      <c r="C9" s="189" t="s">
        <v>56</v>
      </c>
      <c r="D9" s="189"/>
      <c r="E9" s="283" t="s">
        <v>182</v>
      </c>
      <c r="F9" s="283"/>
      <c r="G9" s="283"/>
      <c r="H9" s="283"/>
      <c r="I9" s="284"/>
    </row>
    <row r="10" spans="1:9" ht="24.75" customHeight="1">
      <c r="A10" s="178"/>
      <c r="B10" s="196">
        <v>3.3</v>
      </c>
      <c r="C10" s="170" t="s">
        <v>17</v>
      </c>
      <c r="D10" s="197"/>
      <c r="E10" s="164" t="s">
        <v>18</v>
      </c>
      <c r="F10" s="164"/>
      <c r="G10" s="175" t="s">
        <v>181</v>
      </c>
      <c r="H10" s="176"/>
      <c r="I10" s="177"/>
    </row>
    <row r="11" spans="1:9" ht="25.5" customHeight="1">
      <c r="A11" s="178"/>
      <c r="B11" s="196"/>
      <c r="C11" s="198"/>
      <c r="D11" s="199"/>
      <c r="E11" s="164" t="s">
        <v>19</v>
      </c>
      <c r="F11" s="164"/>
      <c r="G11" s="175" t="s">
        <v>180</v>
      </c>
      <c r="H11" s="176"/>
      <c r="I11" s="177"/>
    </row>
    <row r="12" spans="1:9" ht="23.25" customHeight="1">
      <c r="A12" s="178"/>
      <c r="B12" s="196"/>
      <c r="C12" s="172"/>
      <c r="D12" s="200"/>
      <c r="E12" s="164" t="s">
        <v>20</v>
      </c>
      <c r="F12" s="164"/>
      <c r="G12" s="175" t="s">
        <v>203</v>
      </c>
      <c r="H12" s="176"/>
      <c r="I12" s="177"/>
    </row>
    <row r="13" spans="1:9" ht="12.75" customHeight="1">
      <c r="A13" s="178">
        <v>4</v>
      </c>
      <c r="B13" s="179" t="s">
        <v>22</v>
      </c>
      <c r="C13" s="179"/>
      <c r="D13" s="179"/>
      <c r="E13" s="179"/>
      <c r="F13" s="180"/>
      <c r="G13" s="180"/>
      <c r="H13" s="180"/>
      <c r="I13" s="180"/>
    </row>
    <row r="14" spans="1:9" ht="23.25" customHeight="1">
      <c r="A14" s="178"/>
      <c r="B14" s="187">
        <v>4.1</v>
      </c>
      <c r="C14" s="166" t="s">
        <v>23</v>
      </c>
      <c r="D14" s="184"/>
      <c r="E14" s="184"/>
      <c r="F14" s="187">
        <v>4.2</v>
      </c>
      <c r="G14" s="166" t="s">
        <v>24</v>
      </c>
      <c r="H14" s="184"/>
      <c r="I14" s="167"/>
    </row>
    <row r="15" spans="1:9" ht="25.5" customHeight="1">
      <c r="A15" s="178"/>
      <c r="B15" s="190"/>
      <c r="C15" s="12" t="s">
        <v>36</v>
      </c>
      <c r="D15" s="13">
        <f>+'F-2. MATRIZ PROB E IMPACTO.'!C11</f>
        <v>0.1</v>
      </c>
      <c r="E15" s="64"/>
      <c r="F15" s="190"/>
      <c r="G15" s="9" t="s">
        <v>32</v>
      </c>
      <c r="H15" s="10">
        <f>+'F-2. MATRIZ PROB E IMPACTO.'!D12</f>
        <v>0.05</v>
      </c>
      <c r="I15" s="64"/>
    </row>
    <row r="16" spans="1:9" ht="25.5" customHeight="1">
      <c r="A16" s="178"/>
      <c r="B16" s="190"/>
      <c r="C16" s="12" t="s">
        <v>30</v>
      </c>
      <c r="D16" s="13">
        <f>+'F-2. MATRIZ PROB E IMPACTO.'!C10</f>
        <v>0.3</v>
      </c>
      <c r="E16" s="64" t="s">
        <v>104</v>
      </c>
      <c r="F16" s="190"/>
      <c r="G16" s="9" t="s">
        <v>33</v>
      </c>
      <c r="H16" s="10">
        <f>+'F-2. MATRIZ PROB E IMPACTO.'!E12</f>
        <v>0.1</v>
      </c>
      <c r="I16" s="64"/>
    </row>
    <row r="17" spans="1:9" ht="25.5" customHeight="1">
      <c r="A17" s="178"/>
      <c r="B17" s="190"/>
      <c r="C17" s="12" t="s">
        <v>11</v>
      </c>
      <c r="D17" s="13">
        <f>+'F-2. MATRIZ PROB E IMPACTO.'!C9</f>
        <v>0.5</v>
      </c>
      <c r="E17" s="64"/>
      <c r="F17" s="190"/>
      <c r="G17" s="9" t="s">
        <v>34</v>
      </c>
      <c r="H17" s="10">
        <f>+'F-2. MATRIZ PROB E IMPACTO.'!F12</f>
        <v>0.2</v>
      </c>
      <c r="I17" s="64"/>
    </row>
    <row r="18" spans="1:9" ht="25.5" customHeight="1">
      <c r="A18" s="178"/>
      <c r="B18" s="190"/>
      <c r="C18" s="12" t="s">
        <v>31</v>
      </c>
      <c r="D18" s="13">
        <f>+'F-2. MATRIZ PROB E IMPACTO.'!C8</f>
        <v>0.7</v>
      </c>
      <c r="E18" s="64"/>
      <c r="F18" s="190"/>
      <c r="G18" s="9" t="s">
        <v>35</v>
      </c>
      <c r="H18" s="10">
        <f>+'F-2. MATRIZ PROB E IMPACTO.'!G12</f>
        <v>0.4</v>
      </c>
      <c r="I18" s="64" t="s">
        <v>104</v>
      </c>
    </row>
    <row r="19" spans="1:9" ht="25.5" customHeight="1">
      <c r="A19" s="178"/>
      <c r="B19" s="190"/>
      <c r="C19" s="9" t="s">
        <v>37</v>
      </c>
      <c r="D19" s="13">
        <f>+'F-2. MATRIZ PROB E IMPACTO.'!C7</f>
        <v>0.9</v>
      </c>
      <c r="E19" s="64"/>
      <c r="F19" s="190"/>
      <c r="G19" s="9" t="s">
        <v>38</v>
      </c>
      <c r="H19" s="10">
        <f>+'F-2. MATRIZ PROB E IMPACTO.'!H12</f>
        <v>0.8</v>
      </c>
      <c r="I19" s="64"/>
    </row>
    <row r="20" spans="1:9" ht="20.25" customHeight="1">
      <c r="A20" s="178"/>
      <c r="B20" s="14"/>
      <c r="C20" s="165" t="str">
        <f>_xlfn.IFERROR(INDEX(C15:E19,MATCH(IF(E15&gt;0,E15,IF(E16&gt;0,E16,IF(E17&gt;0,E17,IF(E18&gt;0,E18,IF(E19&gt;0,E19,""))))),E15:E19,0),1),"")</f>
        <v>Baja </v>
      </c>
      <c r="D20" s="165"/>
      <c r="E20" s="16">
        <f>_xlfn.IFERROR(INDEX(D15:E19,MATCH(IF(E15&gt;0,E15,IF(E16&gt;0,E16,IF(E17&gt;0,E17,IF(E18&gt;0,E18,IF(E19&gt;0,E19,""))))),E15:E19,0),1),"")</f>
        <v>0.3</v>
      </c>
      <c r="F20" s="15"/>
      <c r="G20" s="165" t="str">
        <f>_xlfn.IFERROR(INDEX(G15:I19,MATCH(IF(I15&gt;0,I15,IF(I16&gt;0,I16,IF(I17&gt;0,I17,IF(I18&gt;0,I18,IF(I19&gt;0,I19,""))))),I15:I19,0),1),"")</f>
        <v>Alto</v>
      </c>
      <c r="H20" s="165"/>
      <c r="I20" s="16">
        <f>_xlfn.IFERROR(INDEX(H15:I19,MATCH(IF(I15&gt;0,I15,IF(I16&gt;0,I16,IF(I17&gt;0,I17,IF(I18&gt;0,I18,IF(I19&gt;0,I19,""))))),I15:I19,0),1),"")</f>
        <v>0.4</v>
      </c>
    </row>
    <row r="21" spans="1:10" s="70" customFormat="1" ht="14.25" customHeight="1">
      <c r="A21" s="178"/>
      <c r="B21" s="181">
        <v>4.3</v>
      </c>
      <c r="C21" s="226" t="s">
        <v>39</v>
      </c>
      <c r="D21" s="227"/>
      <c r="E21" s="227"/>
      <c r="F21" s="227"/>
      <c r="G21" s="227"/>
      <c r="H21" s="227"/>
      <c r="I21" s="228"/>
      <c r="J21" s="69"/>
    </row>
    <row r="22" spans="1:13" s="70" customFormat="1" ht="18.75" customHeight="1">
      <c r="A22" s="178"/>
      <c r="B22" s="182"/>
      <c r="C22" s="218" t="s">
        <v>45</v>
      </c>
      <c r="D22" s="219"/>
      <c r="E22" s="185">
        <f>+_xlfn.IFERROR(ROUND(E20*I20,3),0)</f>
        <v>0.12</v>
      </c>
      <c r="F22" s="191" t="s">
        <v>46</v>
      </c>
      <c r="G22" s="192"/>
      <c r="H22" s="222" t="str">
        <f>+IF(E22=0,"",IF(AND(E22&gt;=MIN('F-2. MATRIZ PROB E IMPACTO.'!F7:H7,'F-2. MATRIZ PROB E IMPACTO.'!G8:H8,'F-2. MATRIZ PROB E IMPACTO.'!G9:H9,'F-2. MATRIZ PROB E IMPACTO.'!H10),E22&lt;=MAX('F-2. MATRIZ PROB E IMPACTO.'!F7:H7,'F-2. MATRIZ PROB E IMPACTO.'!G8:H8,'F-2. MATRIZ PROB E IMPACTO.'!G9:H9,'F-2. MATRIZ PROB E IMPACTO.'!H10)),"Alta Prioridad",IF(AND(E22&gt;=MIN('F-2. MATRIZ PROB E IMPACTO.'!E7:E8,'F-2. MATRIZ PROB E IMPACTO.'!F8:F10,'F-2. MATRIZ PROB E IMPACTO.'!G10,'F-2. MATRIZ PROB E IMPACTO.'!H11),E22&lt;=MAX('F-2. MATRIZ PROB E IMPACTO.'!E7:E8,'F-2. MATRIZ PROB E IMPACTO.'!F8:F10,'F-2. MATRIZ PROB E IMPACTO.'!G10,'F-2. MATRIZ PROB E IMPACTO.'!H11)),"Prioridad Moderada",IF(AND(E22&gt;=MIN('F-2. MATRIZ PROB E IMPACTO.'!D7:D11,'F-2. MATRIZ PROB E IMPACTO.'!E9:E11,'F-2. MATRIZ PROB E IMPACTO.'!F11,'F-2. MATRIZ PROB E IMPACTO.'!G11),E22&lt;=MAX('F-2. MATRIZ PROB E IMPACTO.'!D7:D11,'F-2. MATRIZ PROB E IMPACTO.'!E9:E11,'F-2. MATRIZ PROB E IMPACTO.'!F11,'F-2. MATRIZ PROB E IMPACTO.'!G11,)),"Baja Prioridad",""))))</f>
        <v>Prioridad Moderada</v>
      </c>
      <c r="I22" s="223"/>
      <c r="J22" s="69"/>
      <c r="M22" s="71"/>
    </row>
    <row r="23" spans="1:13" s="70" customFormat="1" ht="9.75" customHeight="1">
      <c r="A23" s="178"/>
      <c r="B23" s="183"/>
      <c r="C23" s="220"/>
      <c r="D23" s="221"/>
      <c r="E23" s="186"/>
      <c r="F23" s="193"/>
      <c r="G23" s="194"/>
      <c r="H23" s="224"/>
      <c r="I23" s="225"/>
      <c r="J23" s="69"/>
      <c r="M23" s="71"/>
    </row>
    <row r="24" spans="1:9" ht="12.75" customHeight="1">
      <c r="A24" s="178">
        <v>5</v>
      </c>
      <c r="B24" s="180" t="s">
        <v>52</v>
      </c>
      <c r="C24" s="180"/>
      <c r="D24" s="180"/>
      <c r="E24" s="180"/>
      <c r="F24" s="180"/>
      <c r="G24" s="180"/>
      <c r="H24" s="180"/>
      <c r="I24" s="180"/>
    </row>
    <row r="25" spans="1:9" s="68" customFormat="1" ht="24.75" customHeight="1">
      <c r="A25" s="178"/>
      <c r="B25" s="187">
        <v>5.1</v>
      </c>
      <c r="C25" s="170" t="s">
        <v>69</v>
      </c>
      <c r="D25" s="171"/>
      <c r="E25" s="174" t="s">
        <v>47</v>
      </c>
      <c r="F25" s="174"/>
      <c r="G25" s="65" t="s">
        <v>104</v>
      </c>
      <c r="H25" s="40" t="s">
        <v>48</v>
      </c>
      <c r="I25" s="65"/>
    </row>
    <row r="26" spans="1:9" s="68" customFormat="1" ht="24.75" customHeight="1">
      <c r="A26" s="178"/>
      <c r="B26" s="188"/>
      <c r="C26" s="172"/>
      <c r="D26" s="173"/>
      <c r="E26" s="168" t="s">
        <v>72</v>
      </c>
      <c r="F26" s="169"/>
      <c r="G26" s="65"/>
      <c r="H26" s="40" t="s">
        <v>73</v>
      </c>
      <c r="I26" s="65"/>
    </row>
    <row r="27" spans="1:9" s="68" customFormat="1" ht="30" customHeight="1">
      <c r="A27" s="178"/>
      <c r="B27" s="41">
        <v>5.2</v>
      </c>
      <c r="C27" s="166" t="s">
        <v>97</v>
      </c>
      <c r="D27" s="167"/>
      <c r="E27" s="195" t="s">
        <v>122</v>
      </c>
      <c r="F27" s="195"/>
      <c r="G27" s="195"/>
      <c r="H27" s="195"/>
      <c r="I27" s="195"/>
    </row>
    <row r="28" spans="1:9" s="68" customFormat="1" ht="37.5" customHeight="1">
      <c r="A28" s="178"/>
      <c r="B28" s="35">
        <v>5.3</v>
      </c>
      <c r="C28" s="189" t="s">
        <v>68</v>
      </c>
      <c r="D28" s="189"/>
      <c r="E28" s="195" t="s">
        <v>186</v>
      </c>
      <c r="F28" s="195"/>
      <c r="G28" s="195"/>
      <c r="H28" s="195"/>
      <c r="I28" s="195"/>
    </row>
    <row r="29" spans="1:9" ht="11.25">
      <c r="A29" s="66"/>
      <c r="B29" s="66"/>
      <c r="C29" s="66"/>
      <c r="D29" s="66"/>
      <c r="E29" s="66"/>
      <c r="F29" s="66"/>
      <c r="G29" s="66"/>
      <c r="H29" s="66"/>
      <c r="I29" s="66"/>
    </row>
    <row r="30" spans="1:9" ht="11.25">
      <c r="A30" s="66"/>
      <c r="B30" s="66"/>
      <c r="C30" s="66"/>
      <c r="D30" s="66"/>
      <c r="E30" s="66"/>
      <c r="F30" s="66"/>
      <c r="G30" s="66"/>
      <c r="H30" s="66"/>
      <c r="I30" s="66"/>
    </row>
    <row r="31" spans="1:9" ht="11.25">
      <c r="A31" s="66"/>
      <c r="B31" s="66"/>
      <c r="C31" s="66"/>
      <c r="D31" s="66"/>
      <c r="E31" s="66"/>
      <c r="F31" s="66"/>
      <c r="G31" s="66"/>
      <c r="H31" s="66"/>
      <c r="I31" s="66"/>
    </row>
    <row r="32" spans="1:9" ht="11.25">
      <c r="A32" s="66"/>
      <c r="B32" s="66"/>
      <c r="C32" s="66"/>
      <c r="D32" s="66"/>
      <c r="E32" s="66"/>
      <c r="F32" s="66"/>
      <c r="G32" s="66"/>
      <c r="H32" s="66"/>
      <c r="I32" s="66"/>
    </row>
    <row r="33" spans="1:9" ht="28.5" customHeight="1">
      <c r="A33" s="66"/>
      <c r="B33" s="66"/>
      <c r="C33" s="291"/>
      <c r="D33" s="291"/>
      <c r="E33" s="291"/>
      <c r="F33" s="66"/>
      <c r="G33" s="291"/>
      <c r="H33" s="291"/>
      <c r="I33" s="291"/>
    </row>
    <row r="34" spans="1:9" ht="15" customHeight="1">
      <c r="A34" s="66"/>
      <c r="B34" s="66"/>
      <c r="C34" s="85"/>
      <c r="D34" s="66"/>
      <c r="E34" s="66"/>
      <c r="F34" s="66"/>
      <c r="G34" s="66"/>
      <c r="I34" s="66"/>
    </row>
    <row r="35" spans="1:9" ht="15" customHeight="1">
      <c r="A35" s="66"/>
      <c r="B35" s="66"/>
      <c r="C35" s="66"/>
      <c r="D35" s="66"/>
      <c r="E35" s="66"/>
      <c r="F35" s="66"/>
      <c r="G35" s="66"/>
      <c r="I35" s="66"/>
    </row>
  </sheetData>
  <sheetProtection/>
  <mergeCells count="54">
    <mergeCell ref="C33:E33"/>
    <mergeCell ref="G33:I33"/>
    <mergeCell ref="C22:D23"/>
    <mergeCell ref="E22:E23"/>
    <mergeCell ref="F22:G23"/>
    <mergeCell ref="H22:I23"/>
    <mergeCell ref="C27:D27"/>
    <mergeCell ref="E27:I27"/>
    <mergeCell ref="C28:D28"/>
    <mergeCell ref="E28:I28"/>
    <mergeCell ref="B21:B23"/>
    <mergeCell ref="C21:I21"/>
    <mergeCell ref="A24:A28"/>
    <mergeCell ref="B24:I24"/>
    <mergeCell ref="B25:B26"/>
    <mergeCell ref="C25:D26"/>
    <mergeCell ref="E25:F25"/>
    <mergeCell ref="E26:F26"/>
    <mergeCell ref="E12:F12"/>
    <mergeCell ref="G12:I12"/>
    <mergeCell ref="A13:A23"/>
    <mergeCell ref="B13:I13"/>
    <mergeCell ref="B14:B19"/>
    <mergeCell ref="C14:E14"/>
    <mergeCell ref="F14:F19"/>
    <mergeCell ref="G14:I14"/>
    <mergeCell ref="C20:D20"/>
    <mergeCell ref="G20:H20"/>
    <mergeCell ref="D5:E5"/>
    <mergeCell ref="F5:I5"/>
    <mergeCell ref="D6:E6"/>
    <mergeCell ref="F6:I6"/>
    <mergeCell ref="G10:I10"/>
    <mergeCell ref="G11:I11"/>
    <mergeCell ref="D3:E3"/>
    <mergeCell ref="D4:E4"/>
    <mergeCell ref="A7:A12"/>
    <mergeCell ref="B7:I7"/>
    <mergeCell ref="C8:D8"/>
    <mergeCell ref="E8:I8"/>
    <mergeCell ref="C9:D9"/>
    <mergeCell ref="E9:I9"/>
    <mergeCell ref="E10:F10"/>
    <mergeCell ref="E11:F11"/>
    <mergeCell ref="B10:B12"/>
    <mergeCell ref="C10:D12"/>
    <mergeCell ref="A1:I1"/>
    <mergeCell ref="A2:I2"/>
    <mergeCell ref="A3:A4"/>
    <mergeCell ref="B3:C4"/>
    <mergeCell ref="F3:I3"/>
    <mergeCell ref="F4:I4"/>
    <mergeCell ref="A5:A6"/>
    <mergeCell ref="B5:C6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="115" zoomScaleSheetLayoutView="115" zoomScalePageLayoutView="0" workbookViewId="0" topLeftCell="A1">
      <selection activeCell="E9" sqref="E9:I9"/>
    </sheetView>
  </sheetViews>
  <sheetFormatPr defaultColWidth="11.421875" defaultRowHeight="12.75"/>
  <cols>
    <col min="1" max="1" width="4.7109375" style="11" customWidth="1"/>
    <col min="2" max="2" width="4.28125" style="11" customWidth="1"/>
    <col min="3" max="3" width="13.8515625" style="11" customWidth="1"/>
    <col min="4" max="4" width="11.28125" style="11" customWidth="1"/>
    <col min="5" max="5" width="10.57421875" style="11" customWidth="1"/>
    <col min="6" max="6" width="4.28125" style="11" customWidth="1"/>
    <col min="7" max="7" width="8.00390625" style="11" customWidth="1"/>
    <col min="8" max="8" width="12.57421875" style="11" customWidth="1"/>
    <col min="9" max="9" width="15.28125" style="11" customWidth="1"/>
    <col min="10" max="16384" width="11.421875" style="67" customWidth="1"/>
  </cols>
  <sheetData>
    <row r="1" spans="1:10" ht="18" customHeight="1">
      <c r="A1" s="211" t="s">
        <v>53</v>
      </c>
      <c r="B1" s="212"/>
      <c r="C1" s="212"/>
      <c r="D1" s="212"/>
      <c r="E1" s="212"/>
      <c r="F1" s="212"/>
      <c r="G1" s="212"/>
      <c r="H1" s="212"/>
      <c r="I1" s="213"/>
      <c r="J1" s="76"/>
    </row>
    <row r="2" spans="1:9" ht="18" customHeight="1">
      <c r="A2" s="214" t="s">
        <v>85</v>
      </c>
      <c r="B2" s="215"/>
      <c r="C2" s="215"/>
      <c r="D2" s="215"/>
      <c r="E2" s="215"/>
      <c r="F2" s="215"/>
      <c r="G2" s="215"/>
      <c r="H2" s="215"/>
      <c r="I2" s="216"/>
    </row>
    <row r="3" spans="1:9" ht="26.25" customHeight="1">
      <c r="A3" s="202">
        <v>1</v>
      </c>
      <c r="B3" s="203" t="s">
        <v>5</v>
      </c>
      <c r="C3" s="204"/>
      <c r="D3" s="207" t="s">
        <v>6</v>
      </c>
      <c r="E3" s="207"/>
      <c r="F3" s="292" t="str">
        <f>+'ANEXO02RB (1)'!F3:I6</f>
        <v> LOCALIDAD DE PIURA - PIURA - PIURA </v>
      </c>
      <c r="G3" s="292"/>
      <c r="H3" s="292"/>
      <c r="I3" s="292"/>
    </row>
    <row r="4" spans="1:9" ht="18.75" customHeight="1">
      <c r="A4" s="202"/>
      <c r="B4" s="205"/>
      <c r="C4" s="206"/>
      <c r="D4" s="207" t="s">
        <v>7</v>
      </c>
      <c r="E4" s="207"/>
      <c r="F4" s="279">
        <f>+'ANEXO 2RB (4)'!F4:I4</f>
        <v>44013</v>
      </c>
      <c r="G4" s="280"/>
      <c r="H4" s="280"/>
      <c r="I4" s="280"/>
    </row>
    <row r="5" spans="1:9" s="68" customFormat="1" ht="70.5" customHeight="1">
      <c r="A5" s="202">
        <v>2</v>
      </c>
      <c r="B5" s="203" t="s">
        <v>13</v>
      </c>
      <c r="C5" s="204"/>
      <c r="D5" s="207" t="s">
        <v>14</v>
      </c>
      <c r="E5" s="207"/>
      <c r="F5" s="288" t="str">
        <f>+'ANEXO02RB (1)'!F5:I5</f>
        <v>"REPARACIÓN DE PISTA EN EL (LA) Y   VEREDAS EN LA URBANIZACIÓN QUINTA ANA MARÍA EN LA LOCALIDAD PIURA, DISTRITO DE PIURA, PROVINCIA PIURA, DEPARTAMENTO PIURA"</v>
      </c>
      <c r="G5" s="289"/>
      <c r="H5" s="289"/>
      <c r="I5" s="290"/>
    </row>
    <row r="6" spans="1:9" s="68" customFormat="1" ht="29.25" customHeight="1">
      <c r="A6" s="202"/>
      <c r="B6" s="205"/>
      <c r="C6" s="206"/>
      <c r="D6" s="207" t="s">
        <v>15</v>
      </c>
      <c r="E6" s="207"/>
      <c r="F6" s="201" t="str">
        <f>+'ANEXO02RB (1)'!F6:I6</f>
        <v> LOCALIDAD DE PIURA - PIURA - PIURA </v>
      </c>
      <c r="G6" s="201"/>
      <c r="H6" s="201"/>
      <c r="I6" s="201"/>
    </row>
    <row r="7" spans="1:9" ht="12" customHeight="1">
      <c r="A7" s="178">
        <v>3</v>
      </c>
      <c r="B7" s="208" t="s">
        <v>21</v>
      </c>
      <c r="C7" s="209"/>
      <c r="D7" s="209"/>
      <c r="E7" s="209"/>
      <c r="F7" s="210"/>
      <c r="G7" s="210"/>
      <c r="H7" s="210"/>
      <c r="I7" s="210"/>
    </row>
    <row r="8" spans="1:9" ht="21.75" customHeight="1">
      <c r="A8" s="178"/>
      <c r="B8" s="34">
        <v>3.1</v>
      </c>
      <c r="C8" s="189" t="s">
        <v>16</v>
      </c>
      <c r="D8" s="189"/>
      <c r="E8" s="281" t="s">
        <v>299</v>
      </c>
      <c r="F8" s="281"/>
      <c r="G8" s="281"/>
      <c r="H8" s="281"/>
      <c r="I8" s="282"/>
    </row>
    <row r="9" spans="1:9" ht="38.25" customHeight="1">
      <c r="A9" s="178"/>
      <c r="B9" s="35">
        <v>3.2</v>
      </c>
      <c r="C9" s="189" t="s">
        <v>56</v>
      </c>
      <c r="D9" s="189"/>
      <c r="E9" s="283" t="s">
        <v>259</v>
      </c>
      <c r="F9" s="283"/>
      <c r="G9" s="283"/>
      <c r="H9" s="283"/>
      <c r="I9" s="284"/>
    </row>
    <row r="10" spans="1:9" ht="24.75" customHeight="1">
      <c r="A10" s="178"/>
      <c r="B10" s="196">
        <v>3.3</v>
      </c>
      <c r="C10" s="170" t="s">
        <v>17</v>
      </c>
      <c r="D10" s="197"/>
      <c r="E10" s="164" t="s">
        <v>18</v>
      </c>
      <c r="F10" s="164"/>
      <c r="G10" s="175" t="s">
        <v>258</v>
      </c>
      <c r="H10" s="176"/>
      <c r="I10" s="177"/>
    </row>
    <row r="11" spans="1:9" ht="42" customHeight="1">
      <c r="A11" s="178"/>
      <c r="B11" s="196"/>
      <c r="C11" s="198"/>
      <c r="D11" s="199"/>
      <c r="E11" s="164" t="s">
        <v>19</v>
      </c>
      <c r="F11" s="164"/>
      <c r="G11" s="175" t="s">
        <v>260</v>
      </c>
      <c r="H11" s="176"/>
      <c r="I11" s="177"/>
    </row>
    <row r="12" spans="1:9" ht="66.75" customHeight="1">
      <c r="A12" s="178"/>
      <c r="B12" s="196"/>
      <c r="C12" s="172"/>
      <c r="D12" s="200"/>
      <c r="E12" s="164" t="s">
        <v>20</v>
      </c>
      <c r="F12" s="164"/>
      <c r="G12" s="175" t="s">
        <v>262</v>
      </c>
      <c r="H12" s="176"/>
      <c r="I12" s="177"/>
    </row>
    <row r="13" spans="1:9" ht="12.75" customHeight="1">
      <c r="A13" s="178">
        <v>4</v>
      </c>
      <c r="B13" s="179" t="s">
        <v>22</v>
      </c>
      <c r="C13" s="179"/>
      <c r="D13" s="179"/>
      <c r="E13" s="179"/>
      <c r="F13" s="180"/>
      <c r="G13" s="180"/>
      <c r="H13" s="180"/>
      <c r="I13" s="180"/>
    </row>
    <row r="14" spans="1:9" ht="23.25" customHeight="1">
      <c r="A14" s="178"/>
      <c r="B14" s="187">
        <v>4.1</v>
      </c>
      <c r="C14" s="166" t="s">
        <v>23</v>
      </c>
      <c r="D14" s="184"/>
      <c r="E14" s="184"/>
      <c r="F14" s="187">
        <v>4.2</v>
      </c>
      <c r="G14" s="166" t="s">
        <v>24</v>
      </c>
      <c r="H14" s="184"/>
      <c r="I14" s="167"/>
    </row>
    <row r="15" spans="1:9" ht="25.5" customHeight="1">
      <c r="A15" s="178"/>
      <c r="B15" s="190"/>
      <c r="C15" s="12" t="s">
        <v>36</v>
      </c>
      <c r="D15" s="13">
        <f>+'F-2. MATRIZ PROB E IMPACTO.'!C11</f>
        <v>0.1</v>
      </c>
      <c r="E15" s="64"/>
      <c r="F15" s="190"/>
      <c r="G15" s="9" t="s">
        <v>32</v>
      </c>
      <c r="H15" s="10">
        <f>+'F-2. MATRIZ PROB E IMPACTO.'!D12</f>
        <v>0.05</v>
      </c>
      <c r="I15" s="64"/>
    </row>
    <row r="16" spans="1:9" ht="25.5" customHeight="1">
      <c r="A16" s="178"/>
      <c r="B16" s="190"/>
      <c r="C16" s="12" t="s">
        <v>30</v>
      </c>
      <c r="D16" s="13">
        <f>+'F-2. MATRIZ PROB E IMPACTO.'!C10</f>
        <v>0.3</v>
      </c>
      <c r="E16" s="64"/>
      <c r="F16" s="190"/>
      <c r="G16" s="9" t="s">
        <v>33</v>
      </c>
      <c r="H16" s="10">
        <f>+'F-2. MATRIZ PROB E IMPACTO.'!E12</f>
        <v>0.1</v>
      </c>
      <c r="I16" s="64"/>
    </row>
    <row r="17" spans="1:9" ht="25.5" customHeight="1">
      <c r="A17" s="178"/>
      <c r="B17" s="190"/>
      <c r="C17" s="12" t="s">
        <v>11</v>
      </c>
      <c r="D17" s="13">
        <f>+'F-2. MATRIZ PROB E IMPACTO.'!C9</f>
        <v>0.5</v>
      </c>
      <c r="E17" s="64" t="s">
        <v>104</v>
      </c>
      <c r="F17" s="190"/>
      <c r="G17" s="9" t="s">
        <v>34</v>
      </c>
      <c r="H17" s="10">
        <f>+'F-2. MATRIZ PROB E IMPACTO.'!F12</f>
        <v>0.2</v>
      </c>
      <c r="I17" s="64" t="s">
        <v>104</v>
      </c>
    </row>
    <row r="18" spans="1:9" ht="25.5" customHeight="1">
      <c r="A18" s="178"/>
      <c r="B18" s="190"/>
      <c r="C18" s="12" t="s">
        <v>31</v>
      </c>
      <c r="D18" s="13">
        <f>+'F-2. MATRIZ PROB E IMPACTO.'!C8</f>
        <v>0.7</v>
      </c>
      <c r="E18" s="64"/>
      <c r="F18" s="190"/>
      <c r="G18" s="9" t="s">
        <v>35</v>
      </c>
      <c r="H18" s="10">
        <f>+'F-2. MATRIZ PROB E IMPACTO.'!G12</f>
        <v>0.4</v>
      </c>
      <c r="I18" s="64"/>
    </row>
    <row r="19" spans="1:9" ht="25.5" customHeight="1">
      <c r="A19" s="178"/>
      <c r="B19" s="190"/>
      <c r="C19" s="9" t="s">
        <v>37</v>
      </c>
      <c r="D19" s="13">
        <f>+'F-2. MATRIZ PROB E IMPACTO.'!C7</f>
        <v>0.9</v>
      </c>
      <c r="E19" s="64"/>
      <c r="F19" s="190"/>
      <c r="G19" s="9" t="s">
        <v>38</v>
      </c>
      <c r="H19" s="10">
        <f>+'F-2. MATRIZ PROB E IMPACTO.'!H12</f>
        <v>0.8</v>
      </c>
      <c r="I19" s="64"/>
    </row>
    <row r="20" spans="1:9" ht="20.25" customHeight="1">
      <c r="A20" s="178"/>
      <c r="B20" s="14"/>
      <c r="C20" s="165" t="str">
        <f>_xlfn.IFERROR(INDEX(C15:E19,MATCH(IF(E15&gt;0,E15,IF(E16&gt;0,E16,IF(E17&gt;0,E17,IF(E18&gt;0,E18,IF(E19&gt;0,E19,""))))),E15:E19,0),1),"")</f>
        <v>Moderada </v>
      </c>
      <c r="D20" s="165"/>
      <c r="E20" s="16">
        <f>_xlfn.IFERROR(INDEX(D15:E19,MATCH(IF(E15&gt;0,E15,IF(E16&gt;0,E16,IF(E17&gt;0,E17,IF(E18&gt;0,E18,IF(E19&gt;0,E19,""))))),E15:E19,0),1),"")</f>
        <v>0.5</v>
      </c>
      <c r="F20" s="15"/>
      <c r="G20" s="165" t="str">
        <f>_xlfn.IFERROR(INDEX(G15:I19,MATCH(IF(I15&gt;0,I15,IF(I16&gt;0,I16,IF(I17&gt;0,I17,IF(I18&gt;0,I18,IF(I19&gt;0,I19,""))))),I15:I19,0),1),"")</f>
        <v>Moderado</v>
      </c>
      <c r="H20" s="165"/>
      <c r="I20" s="16">
        <f>_xlfn.IFERROR(INDEX(H15:I19,MATCH(IF(I15&gt;0,I15,IF(I16&gt;0,I16,IF(I17&gt;0,I17,IF(I18&gt;0,I18,IF(I19&gt;0,I19,""))))),I15:I19,0),1),"")</f>
        <v>0.2</v>
      </c>
    </row>
    <row r="21" spans="1:10" s="70" customFormat="1" ht="14.25" customHeight="1">
      <c r="A21" s="178"/>
      <c r="B21" s="181">
        <v>4.3</v>
      </c>
      <c r="C21" s="226" t="s">
        <v>39</v>
      </c>
      <c r="D21" s="227"/>
      <c r="E21" s="227"/>
      <c r="F21" s="227"/>
      <c r="G21" s="227"/>
      <c r="H21" s="227"/>
      <c r="I21" s="228"/>
      <c r="J21" s="69"/>
    </row>
    <row r="22" spans="1:13" s="70" customFormat="1" ht="24.75" customHeight="1">
      <c r="A22" s="178"/>
      <c r="B22" s="182"/>
      <c r="C22" s="218" t="s">
        <v>45</v>
      </c>
      <c r="D22" s="219"/>
      <c r="E22" s="185">
        <f>+_xlfn.IFERROR(ROUND(E20*I20,3),0)</f>
        <v>0.1</v>
      </c>
      <c r="F22" s="191" t="s">
        <v>46</v>
      </c>
      <c r="G22" s="192"/>
      <c r="H22" s="222" t="str">
        <f>+IF(E22=0,"",IF(AND(E22&gt;=MIN('F-2. MATRIZ PROB E IMPACTO.'!F7:H7,'F-2. MATRIZ PROB E IMPACTO.'!G8:H8,'F-2. MATRIZ PROB E IMPACTO.'!G9:H9,'F-2. MATRIZ PROB E IMPACTO.'!H10),E22&lt;=MAX('F-2. MATRIZ PROB E IMPACTO.'!F7:H7,'F-2. MATRIZ PROB E IMPACTO.'!G8:H8,'F-2. MATRIZ PROB E IMPACTO.'!G9:H9,'F-2. MATRIZ PROB E IMPACTO.'!H10)),"Alta Prioridad",IF(AND(E22&gt;=MIN('F-2. MATRIZ PROB E IMPACTO.'!E7:E8,'F-2. MATRIZ PROB E IMPACTO.'!F8:F10,'F-2. MATRIZ PROB E IMPACTO.'!G10,'F-2. MATRIZ PROB E IMPACTO.'!H11),E22&lt;=MAX('F-2. MATRIZ PROB E IMPACTO.'!E7:E8,'F-2. MATRIZ PROB E IMPACTO.'!F8:F10,'F-2. MATRIZ PROB E IMPACTO.'!G10,'F-2. MATRIZ PROB E IMPACTO.'!H11)),"Prioridad Moderada",IF(AND(E22&gt;=MIN('F-2. MATRIZ PROB E IMPACTO.'!D7:D11,'F-2. MATRIZ PROB E IMPACTO.'!E9:E11,'F-2. MATRIZ PROB E IMPACTO.'!F11,'F-2. MATRIZ PROB E IMPACTO.'!G11),E22&lt;=MAX('F-2. MATRIZ PROB E IMPACTO.'!D7:D11,'F-2. MATRIZ PROB E IMPACTO.'!E9:E11,'F-2. MATRIZ PROB E IMPACTO.'!F11,'F-2. MATRIZ PROB E IMPACTO.'!G11,)),"Baja Prioridad",""))))</f>
        <v>Prioridad Moderada</v>
      </c>
      <c r="I22" s="223"/>
      <c r="J22" s="69"/>
      <c r="M22" s="71"/>
    </row>
    <row r="23" spans="1:13" s="70" customFormat="1" ht="14.25" customHeight="1">
      <c r="A23" s="178"/>
      <c r="B23" s="183"/>
      <c r="C23" s="220"/>
      <c r="D23" s="221"/>
      <c r="E23" s="186"/>
      <c r="F23" s="193"/>
      <c r="G23" s="194"/>
      <c r="H23" s="224"/>
      <c r="I23" s="225"/>
      <c r="J23" s="69"/>
      <c r="M23" s="71"/>
    </row>
    <row r="24" spans="1:9" ht="12.75" customHeight="1">
      <c r="A24" s="178">
        <v>5</v>
      </c>
      <c r="B24" s="180" t="s">
        <v>52</v>
      </c>
      <c r="C24" s="180"/>
      <c r="D24" s="180"/>
      <c r="E24" s="180"/>
      <c r="F24" s="180"/>
      <c r="G24" s="180"/>
      <c r="H24" s="180"/>
      <c r="I24" s="180"/>
    </row>
    <row r="25" spans="1:9" s="68" customFormat="1" ht="24.75" customHeight="1">
      <c r="A25" s="178"/>
      <c r="B25" s="187">
        <v>5.1</v>
      </c>
      <c r="C25" s="170" t="s">
        <v>69</v>
      </c>
      <c r="D25" s="171"/>
      <c r="E25" s="174" t="s">
        <v>47</v>
      </c>
      <c r="F25" s="174"/>
      <c r="G25" s="65"/>
      <c r="H25" s="40" t="s">
        <v>48</v>
      </c>
      <c r="I25" s="65" t="s">
        <v>104</v>
      </c>
    </row>
    <row r="26" spans="1:9" s="68" customFormat="1" ht="24.75" customHeight="1">
      <c r="A26" s="178"/>
      <c r="B26" s="188"/>
      <c r="C26" s="172"/>
      <c r="D26" s="173"/>
      <c r="E26" s="168" t="s">
        <v>72</v>
      </c>
      <c r="F26" s="169"/>
      <c r="G26" s="65"/>
      <c r="H26" s="40" t="s">
        <v>73</v>
      </c>
      <c r="I26" s="65"/>
    </row>
    <row r="27" spans="1:9" s="68" customFormat="1" ht="18.75" customHeight="1">
      <c r="A27" s="178"/>
      <c r="B27" s="41">
        <v>5.2</v>
      </c>
      <c r="C27" s="166" t="s">
        <v>97</v>
      </c>
      <c r="D27" s="167"/>
      <c r="E27" s="195" t="s">
        <v>261</v>
      </c>
      <c r="F27" s="195"/>
      <c r="G27" s="195"/>
      <c r="H27" s="195"/>
      <c r="I27" s="195"/>
    </row>
    <row r="28" spans="1:9" s="68" customFormat="1" ht="37.5" customHeight="1">
      <c r="A28" s="178"/>
      <c r="B28" s="35">
        <v>5.3</v>
      </c>
      <c r="C28" s="189" t="s">
        <v>68</v>
      </c>
      <c r="D28" s="189"/>
      <c r="E28" s="195" t="s">
        <v>263</v>
      </c>
      <c r="F28" s="195"/>
      <c r="G28" s="195"/>
      <c r="H28" s="195"/>
      <c r="I28" s="195"/>
    </row>
    <row r="29" spans="1:9" ht="11.25">
      <c r="A29" s="66"/>
      <c r="B29" s="66"/>
      <c r="C29" s="66"/>
      <c r="D29" s="66"/>
      <c r="E29" s="66"/>
      <c r="F29" s="66"/>
      <c r="G29" s="66"/>
      <c r="H29" s="66"/>
      <c r="I29" s="66"/>
    </row>
    <row r="30" spans="1:9" ht="11.25">
      <c r="A30" s="66"/>
      <c r="B30" s="66"/>
      <c r="C30" s="66"/>
      <c r="D30" s="66"/>
      <c r="E30" s="66"/>
      <c r="F30" s="66"/>
      <c r="G30" s="66"/>
      <c r="H30" s="66"/>
      <c r="I30" s="66"/>
    </row>
    <row r="31" spans="1:9" ht="11.25">
      <c r="A31" s="66"/>
      <c r="B31" s="66"/>
      <c r="C31" s="66"/>
      <c r="D31" s="66"/>
      <c r="E31" s="66"/>
      <c r="F31" s="66"/>
      <c r="G31" s="66"/>
      <c r="H31" s="66"/>
      <c r="I31" s="66"/>
    </row>
    <row r="32" spans="1:9" ht="11.25">
      <c r="A32" s="66"/>
      <c r="B32" s="66"/>
      <c r="C32" s="66"/>
      <c r="D32" s="66"/>
      <c r="E32" s="66"/>
      <c r="F32" s="66"/>
      <c r="G32" s="66"/>
      <c r="H32" s="66"/>
      <c r="I32" s="66"/>
    </row>
    <row r="33" spans="1:9" ht="28.5" customHeight="1">
      <c r="A33" s="66"/>
      <c r="B33" s="66"/>
      <c r="C33" s="291"/>
      <c r="D33" s="291"/>
      <c r="E33" s="291"/>
      <c r="F33" s="66"/>
      <c r="G33" s="291"/>
      <c r="H33" s="291"/>
      <c r="I33" s="291"/>
    </row>
    <row r="34" spans="1:9" ht="15" customHeight="1">
      <c r="A34" s="66"/>
      <c r="B34" s="66"/>
      <c r="C34" s="85"/>
      <c r="D34" s="66"/>
      <c r="E34" s="66"/>
      <c r="F34" s="66"/>
      <c r="G34" s="66"/>
      <c r="I34" s="66"/>
    </row>
    <row r="35" spans="1:9" ht="15" customHeight="1">
      <c r="A35" s="66"/>
      <c r="B35" s="66"/>
      <c r="C35" s="66"/>
      <c r="D35" s="66"/>
      <c r="E35" s="66"/>
      <c r="F35" s="66"/>
      <c r="G35" s="66"/>
      <c r="I35" s="66"/>
    </row>
  </sheetData>
  <sheetProtection/>
  <mergeCells count="54">
    <mergeCell ref="A13:A23"/>
    <mergeCell ref="B13:I13"/>
    <mergeCell ref="E11:F11"/>
    <mergeCell ref="G11:I11"/>
    <mergeCell ref="E12:F12"/>
    <mergeCell ref="G12:I12"/>
    <mergeCell ref="F22:G23"/>
    <mergeCell ref="H22:I23"/>
    <mergeCell ref="B14:B19"/>
    <mergeCell ref="C14:E14"/>
    <mergeCell ref="A24:A28"/>
    <mergeCell ref="B24:I24"/>
    <mergeCell ref="B25:B26"/>
    <mergeCell ref="C25:D26"/>
    <mergeCell ref="E25:F25"/>
    <mergeCell ref="E26:F26"/>
    <mergeCell ref="C33:E33"/>
    <mergeCell ref="G33:I33"/>
    <mergeCell ref="C27:D27"/>
    <mergeCell ref="E27:I27"/>
    <mergeCell ref="C28:D28"/>
    <mergeCell ref="E28:I28"/>
    <mergeCell ref="F14:F19"/>
    <mergeCell ref="G14:I14"/>
    <mergeCell ref="B21:B23"/>
    <mergeCell ref="C21:I21"/>
    <mergeCell ref="C22:D23"/>
    <mergeCell ref="E22:E23"/>
    <mergeCell ref="C20:D20"/>
    <mergeCell ref="G20:H20"/>
    <mergeCell ref="A7:A12"/>
    <mergeCell ref="B7:I7"/>
    <mergeCell ref="C8:D8"/>
    <mergeCell ref="E8:I8"/>
    <mergeCell ref="C9:D9"/>
    <mergeCell ref="E9:I9"/>
    <mergeCell ref="B10:B12"/>
    <mergeCell ref="C10:D12"/>
    <mergeCell ref="E10:F10"/>
    <mergeCell ref="G10:I10"/>
    <mergeCell ref="A5:A6"/>
    <mergeCell ref="B5:C6"/>
    <mergeCell ref="D5:E5"/>
    <mergeCell ref="F5:I5"/>
    <mergeCell ref="D6:E6"/>
    <mergeCell ref="F6:I6"/>
    <mergeCell ref="A1:I1"/>
    <mergeCell ref="A2:I2"/>
    <mergeCell ref="A3:A4"/>
    <mergeCell ref="B3:C4"/>
    <mergeCell ref="D3:E3"/>
    <mergeCell ref="F3:I3"/>
    <mergeCell ref="D4:E4"/>
    <mergeCell ref="F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SheetLayoutView="100" zoomScalePageLayoutView="0" workbookViewId="0" topLeftCell="A25">
      <selection activeCell="E9" sqref="E9:I9"/>
    </sheetView>
  </sheetViews>
  <sheetFormatPr defaultColWidth="11.421875" defaultRowHeight="12.75"/>
  <cols>
    <col min="1" max="1" width="4.7109375" style="11" customWidth="1"/>
    <col min="2" max="2" width="4.28125" style="11" customWidth="1"/>
    <col min="3" max="3" width="13.8515625" style="11" customWidth="1"/>
    <col min="4" max="4" width="11.28125" style="11" customWidth="1"/>
    <col min="5" max="5" width="10.57421875" style="11" customWidth="1"/>
    <col min="6" max="6" width="4.28125" style="11" customWidth="1"/>
    <col min="7" max="7" width="8.00390625" style="11" customWidth="1"/>
    <col min="8" max="8" width="12.57421875" style="11" customWidth="1"/>
    <col min="9" max="9" width="14.28125" style="11" customWidth="1"/>
    <col min="10" max="16384" width="11.421875" style="67" customWidth="1"/>
  </cols>
  <sheetData>
    <row r="1" spans="1:10" ht="18" customHeight="1">
      <c r="A1" s="211" t="s">
        <v>53</v>
      </c>
      <c r="B1" s="212"/>
      <c r="C1" s="212"/>
      <c r="D1" s="212"/>
      <c r="E1" s="212"/>
      <c r="F1" s="212"/>
      <c r="G1" s="212"/>
      <c r="H1" s="212"/>
      <c r="I1" s="213"/>
      <c r="J1" s="76"/>
    </row>
    <row r="2" spans="1:9" ht="18" customHeight="1">
      <c r="A2" s="214" t="s">
        <v>85</v>
      </c>
      <c r="B2" s="215"/>
      <c r="C2" s="215"/>
      <c r="D2" s="215"/>
      <c r="E2" s="215"/>
      <c r="F2" s="215"/>
      <c r="G2" s="215"/>
      <c r="H2" s="215"/>
      <c r="I2" s="216"/>
    </row>
    <row r="3" spans="1:9" ht="30" customHeight="1">
      <c r="A3" s="202">
        <v>1</v>
      </c>
      <c r="B3" s="203" t="s">
        <v>5</v>
      </c>
      <c r="C3" s="204"/>
      <c r="D3" s="207" t="s">
        <v>6</v>
      </c>
      <c r="E3" s="207"/>
      <c r="F3" s="201" t="str">
        <f>+'ANEXO02RB (1)'!F3:I6</f>
        <v> LOCALIDAD DE PIURA - PIURA - PIURA </v>
      </c>
      <c r="G3" s="201"/>
      <c r="H3" s="201"/>
      <c r="I3" s="201"/>
    </row>
    <row r="4" spans="1:9" ht="18.75" customHeight="1">
      <c r="A4" s="202"/>
      <c r="B4" s="205"/>
      <c r="C4" s="206"/>
      <c r="D4" s="207" t="s">
        <v>7</v>
      </c>
      <c r="E4" s="207"/>
      <c r="F4" s="279">
        <f>+'ANEXO 2RC'!F4:I4</f>
        <v>44013</v>
      </c>
      <c r="G4" s="280"/>
      <c r="H4" s="280"/>
      <c r="I4" s="280"/>
    </row>
    <row r="5" spans="1:9" s="68" customFormat="1" ht="78.75" customHeight="1">
      <c r="A5" s="202">
        <v>2</v>
      </c>
      <c r="B5" s="203" t="s">
        <v>13</v>
      </c>
      <c r="C5" s="204"/>
      <c r="D5" s="207" t="s">
        <v>14</v>
      </c>
      <c r="E5" s="207"/>
      <c r="F5" s="288" t="str">
        <f>+'ANEXO02RB (1)'!F5:I5</f>
        <v>"REPARACIÓN DE PISTA EN EL (LA) Y   VEREDAS EN LA URBANIZACIÓN QUINTA ANA MARÍA EN LA LOCALIDAD PIURA, DISTRITO DE PIURA, PROVINCIA PIURA, DEPARTAMENTO PIURA"</v>
      </c>
      <c r="G5" s="289"/>
      <c r="H5" s="289"/>
      <c r="I5" s="290"/>
    </row>
    <row r="6" spans="1:9" s="68" customFormat="1" ht="27" customHeight="1">
      <c r="A6" s="202"/>
      <c r="B6" s="205"/>
      <c r="C6" s="206"/>
      <c r="D6" s="207" t="s">
        <v>15</v>
      </c>
      <c r="E6" s="207"/>
      <c r="F6" s="201" t="str">
        <f>+'ANEXO02RB (1)'!F6:I6</f>
        <v> LOCALIDAD DE PIURA - PIURA - PIURA </v>
      </c>
      <c r="G6" s="201"/>
      <c r="H6" s="201"/>
      <c r="I6" s="201"/>
    </row>
    <row r="7" spans="1:9" ht="12" customHeight="1">
      <c r="A7" s="178">
        <v>3</v>
      </c>
      <c r="B7" s="208" t="s">
        <v>21</v>
      </c>
      <c r="C7" s="209"/>
      <c r="D7" s="209"/>
      <c r="E7" s="209"/>
      <c r="F7" s="210"/>
      <c r="G7" s="210"/>
      <c r="H7" s="210"/>
      <c r="I7" s="210"/>
    </row>
    <row r="8" spans="1:9" ht="21.75" customHeight="1">
      <c r="A8" s="178"/>
      <c r="B8" s="34">
        <v>3.1</v>
      </c>
      <c r="C8" s="189" t="s">
        <v>16</v>
      </c>
      <c r="D8" s="189"/>
      <c r="E8" s="281" t="s">
        <v>300</v>
      </c>
      <c r="F8" s="281"/>
      <c r="G8" s="281"/>
      <c r="H8" s="281"/>
      <c r="I8" s="282"/>
    </row>
    <row r="9" spans="1:9" ht="36" customHeight="1">
      <c r="A9" s="178"/>
      <c r="B9" s="35">
        <v>3.2</v>
      </c>
      <c r="C9" s="189" t="s">
        <v>56</v>
      </c>
      <c r="D9" s="189"/>
      <c r="E9" s="283" t="s">
        <v>269</v>
      </c>
      <c r="F9" s="283"/>
      <c r="G9" s="283"/>
      <c r="H9" s="283"/>
      <c r="I9" s="284"/>
    </row>
    <row r="10" spans="1:9" ht="36" customHeight="1">
      <c r="A10" s="178"/>
      <c r="B10" s="196">
        <v>3.3</v>
      </c>
      <c r="C10" s="170" t="s">
        <v>17</v>
      </c>
      <c r="D10" s="197"/>
      <c r="E10" s="164" t="s">
        <v>18</v>
      </c>
      <c r="F10" s="164"/>
      <c r="G10" s="175" t="s">
        <v>267</v>
      </c>
      <c r="H10" s="176"/>
      <c r="I10" s="177"/>
    </row>
    <row r="11" spans="1:9" ht="28.5" customHeight="1">
      <c r="A11" s="178"/>
      <c r="B11" s="196"/>
      <c r="C11" s="198"/>
      <c r="D11" s="199"/>
      <c r="E11" s="164" t="s">
        <v>19</v>
      </c>
      <c r="F11" s="164"/>
      <c r="G11" s="296" t="s">
        <v>156</v>
      </c>
      <c r="H11" s="296"/>
      <c r="I11" s="296"/>
    </row>
    <row r="12" spans="1:9" ht="30" customHeight="1">
      <c r="A12" s="178"/>
      <c r="B12" s="196"/>
      <c r="C12" s="172"/>
      <c r="D12" s="200"/>
      <c r="E12" s="164" t="s">
        <v>20</v>
      </c>
      <c r="F12" s="164"/>
      <c r="G12" s="175" t="s">
        <v>157</v>
      </c>
      <c r="H12" s="176"/>
      <c r="I12" s="177"/>
    </row>
    <row r="13" spans="1:9" ht="12.75" customHeight="1">
      <c r="A13" s="178">
        <v>4</v>
      </c>
      <c r="B13" s="179" t="s">
        <v>22</v>
      </c>
      <c r="C13" s="179"/>
      <c r="D13" s="179"/>
      <c r="E13" s="179"/>
      <c r="F13" s="180"/>
      <c r="G13" s="180"/>
      <c r="H13" s="180"/>
      <c r="I13" s="180"/>
    </row>
    <row r="14" spans="1:9" ht="23.25" customHeight="1">
      <c r="A14" s="178"/>
      <c r="B14" s="187">
        <v>4.1</v>
      </c>
      <c r="C14" s="166" t="s">
        <v>23</v>
      </c>
      <c r="D14" s="184"/>
      <c r="E14" s="184"/>
      <c r="F14" s="187">
        <v>4.2</v>
      </c>
      <c r="G14" s="166" t="s">
        <v>24</v>
      </c>
      <c r="H14" s="184"/>
      <c r="I14" s="167"/>
    </row>
    <row r="15" spans="1:9" ht="25.5" customHeight="1">
      <c r="A15" s="178"/>
      <c r="B15" s="190"/>
      <c r="C15" s="12" t="s">
        <v>36</v>
      </c>
      <c r="D15" s="13">
        <f>+'F-2. MATRIZ PROB E IMPACTO.'!C11</f>
        <v>0.1</v>
      </c>
      <c r="E15" s="64"/>
      <c r="F15" s="190"/>
      <c r="G15" s="9" t="s">
        <v>32</v>
      </c>
      <c r="H15" s="10">
        <f>+'F-2. MATRIZ PROB E IMPACTO.'!D12</f>
        <v>0.05</v>
      </c>
      <c r="I15" s="64"/>
    </row>
    <row r="16" spans="1:9" ht="25.5" customHeight="1">
      <c r="A16" s="178"/>
      <c r="B16" s="190"/>
      <c r="C16" s="12" t="s">
        <v>30</v>
      </c>
      <c r="D16" s="13">
        <f>+'F-2. MATRIZ PROB E IMPACTO.'!C10</f>
        <v>0.3</v>
      </c>
      <c r="E16" s="64"/>
      <c r="F16" s="190"/>
      <c r="G16" s="9" t="s">
        <v>33</v>
      </c>
      <c r="H16" s="10">
        <f>+'F-2. MATRIZ PROB E IMPACTO.'!E12</f>
        <v>0.1</v>
      </c>
      <c r="I16" s="64"/>
    </row>
    <row r="17" spans="1:9" ht="25.5" customHeight="1">
      <c r="A17" s="178"/>
      <c r="B17" s="190"/>
      <c r="C17" s="12" t="s">
        <v>11</v>
      </c>
      <c r="D17" s="13">
        <f>+'F-2. MATRIZ PROB E IMPACTO.'!C9</f>
        <v>0.5</v>
      </c>
      <c r="E17" s="64"/>
      <c r="F17" s="190"/>
      <c r="G17" s="9" t="s">
        <v>34</v>
      </c>
      <c r="H17" s="10">
        <f>+'F-2. MATRIZ PROB E IMPACTO.'!F12</f>
        <v>0.2</v>
      </c>
      <c r="I17" s="64"/>
    </row>
    <row r="18" spans="1:9" ht="25.5" customHeight="1">
      <c r="A18" s="178"/>
      <c r="B18" s="190"/>
      <c r="C18" s="12" t="s">
        <v>31</v>
      </c>
      <c r="D18" s="13">
        <f>+'F-2. MATRIZ PROB E IMPACTO.'!C8</f>
        <v>0.7</v>
      </c>
      <c r="E18" s="64" t="s">
        <v>104</v>
      </c>
      <c r="F18" s="190"/>
      <c r="G18" s="9" t="s">
        <v>35</v>
      </c>
      <c r="H18" s="10">
        <f>+'F-2. MATRIZ PROB E IMPACTO.'!G12</f>
        <v>0.4</v>
      </c>
      <c r="I18" s="64" t="s">
        <v>104</v>
      </c>
    </row>
    <row r="19" spans="1:9" ht="25.5" customHeight="1">
      <c r="A19" s="178"/>
      <c r="B19" s="190"/>
      <c r="C19" s="9" t="s">
        <v>37</v>
      </c>
      <c r="D19" s="13">
        <f>+'F-2. MATRIZ PROB E IMPACTO.'!C7</f>
        <v>0.9</v>
      </c>
      <c r="E19" s="64"/>
      <c r="F19" s="190"/>
      <c r="G19" s="9" t="s">
        <v>38</v>
      </c>
      <c r="H19" s="10">
        <f>+'F-2. MATRIZ PROB E IMPACTO.'!H12</f>
        <v>0.8</v>
      </c>
      <c r="I19" s="64"/>
    </row>
    <row r="20" spans="1:9" ht="20.25" customHeight="1">
      <c r="A20" s="178"/>
      <c r="B20" s="14"/>
      <c r="C20" s="165" t="str">
        <f>_xlfn.IFERROR(INDEX(C15:E19,MATCH(IF(E15&gt;0,E15,IF(E16&gt;0,E16,IF(E17&gt;0,E17,IF(E18&gt;0,E18,IF(E19&gt;0,E19,""))))),E15:E19,0),1),"")</f>
        <v>Alta </v>
      </c>
      <c r="D20" s="165"/>
      <c r="E20" s="16">
        <f>_xlfn.IFERROR(INDEX(D15:E19,MATCH(IF(E15&gt;0,E15,IF(E16&gt;0,E16,IF(E17&gt;0,E17,IF(E18&gt;0,E18,IF(E19&gt;0,E19,""))))),E15:E19,0),1),"")</f>
        <v>0.7</v>
      </c>
      <c r="F20" s="15"/>
      <c r="G20" s="165" t="str">
        <f>_xlfn.IFERROR(INDEX(G15:I19,MATCH(IF(I15&gt;0,I15,IF(I16&gt;0,I16,IF(I17&gt;0,I17,IF(I18&gt;0,I18,IF(I19&gt;0,I19,""))))),I15:I19,0),1),"")</f>
        <v>Alto</v>
      </c>
      <c r="H20" s="165"/>
      <c r="I20" s="16">
        <f>_xlfn.IFERROR(INDEX(H15:I19,MATCH(IF(I15&gt;0,I15,IF(I16&gt;0,I16,IF(I17&gt;0,I17,IF(I18&gt;0,I18,IF(I19&gt;0,I19,""))))),I15:I19,0),1),"")</f>
        <v>0.4</v>
      </c>
    </row>
    <row r="21" spans="1:10" s="70" customFormat="1" ht="14.25" customHeight="1">
      <c r="A21" s="178"/>
      <c r="B21" s="181">
        <v>4.3</v>
      </c>
      <c r="C21" s="226" t="s">
        <v>39</v>
      </c>
      <c r="D21" s="227"/>
      <c r="E21" s="227"/>
      <c r="F21" s="227"/>
      <c r="G21" s="227"/>
      <c r="H21" s="227"/>
      <c r="I21" s="228"/>
      <c r="J21" s="69"/>
    </row>
    <row r="22" spans="1:13" s="70" customFormat="1" ht="24.75" customHeight="1">
      <c r="A22" s="178"/>
      <c r="B22" s="182"/>
      <c r="C22" s="218" t="s">
        <v>45</v>
      </c>
      <c r="D22" s="219"/>
      <c r="E22" s="185">
        <f>+_xlfn.IFERROR(ROUND(E20*I20,3),0)</f>
        <v>0.28</v>
      </c>
      <c r="F22" s="191" t="s">
        <v>46</v>
      </c>
      <c r="G22" s="192"/>
      <c r="H22" s="222" t="str">
        <f>+IF(E22=0,"",IF(AND(E22&gt;=MIN('F-2. MATRIZ PROB E IMPACTO.'!F7:H7,'F-2. MATRIZ PROB E IMPACTO.'!G8:H8,'F-2. MATRIZ PROB E IMPACTO.'!G9:H9,'F-2. MATRIZ PROB E IMPACTO.'!H10),E22&lt;=MAX('F-2. MATRIZ PROB E IMPACTO.'!F7:H7,'F-2. MATRIZ PROB E IMPACTO.'!G8:H8,'F-2. MATRIZ PROB E IMPACTO.'!G9:H9,'F-2. MATRIZ PROB E IMPACTO.'!H10)),"Alta Prioridad",IF(AND(E22&gt;=MIN('F-2. MATRIZ PROB E IMPACTO.'!E7:E8,'F-2. MATRIZ PROB E IMPACTO.'!F8:F10,'F-2. MATRIZ PROB E IMPACTO.'!G10,'F-2. MATRIZ PROB E IMPACTO.'!H11),E22&lt;=MAX('F-2. MATRIZ PROB E IMPACTO.'!E7:E8,'F-2. MATRIZ PROB E IMPACTO.'!F8:F10,'F-2. MATRIZ PROB E IMPACTO.'!G10,'F-2. MATRIZ PROB E IMPACTO.'!H11)),"Prioridad Moderada",IF(AND(E22&gt;=MIN('F-2. MATRIZ PROB E IMPACTO.'!D7:D11,'F-2. MATRIZ PROB E IMPACTO.'!E9:E11,'F-2. MATRIZ PROB E IMPACTO.'!F11,'F-2. MATRIZ PROB E IMPACTO.'!G11),E22&lt;=MAX('F-2. MATRIZ PROB E IMPACTO.'!D7:D11,'F-2. MATRIZ PROB E IMPACTO.'!E9:E11,'F-2. MATRIZ PROB E IMPACTO.'!F11,'F-2. MATRIZ PROB E IMPACTO.'!G11,)),"Baja Prioridad",""))))</f>
        <v>Alta Prioridad</v>
      </c>
      <c r="I22" s="223"/>
      <c r="J22" s="69"/>
      <c r="M22" s="71"/>
    </row>
    <row r="23" spans="1:13" s="70" customFormat="1" ht="9.75" customHeight="1">
      <c r="A23" s="178"/>
      <c r="B23" s="183"/>
      <c r="C23" s="220"/>
      <c r="D23" s="221"/>
      <c r="E23" s="186"/>
      <c r="F23" s="193"/>
      <c r="G23" s="194"/>
      <c r="H23" s="224"/>
      <c r="I23" s="225"/>
      <c r="J23" s="69"/>
      <c r="M23" s="71"/>
    </row>
    <row r="24" spans="1:9" ht="12.75" customHeight="1">
      <c r="A24" s="178">
        <v>5</v>
      </c>
      <c r="B24" s="180" t="s">
        <v>52</v>
      </c>
      <c r="C24" s="180"/>
      <c r="D24" s="180"/>
      <c r="E24" s="180"/>
      <c r="F24" s="180"/>
      <c r="G24" s="180"/>
      <c r="H24" s="180"/>
      <c r="I24" s="180"/>
    </row>
    <row r="25" spans="1:9" s="68" customFormat="1" ht="24.75" customHeight="1">
      <c r="A25" s="178"/>
      <c r="B25" s="187">
        <v>5.1</v>
      </c>
      <c r="C25" s="170" t="s">
        <v>69</v>
      </c>
      <c r="D25" s="171"/>
      <c r="E25" s="174" t="s">
        <v>47</v>
      </c>
      <c r="F25" s="174"/>
      <c r="G25" s="65"/>
      <c r="H25" s="40" t="s">
        <v>48</v>
      </c>
      <c r="I25" s="65" t="s">
        <v>104</v>
      </c>
    </row>
    <row r="26" spans="1:9" s="68" customFormat="1" ht="24.75" customHeight="1">
      <c r="A26" s="178"/>
      <c r="B26" s="188"/>
      <c r="C26" s="172"/>
      <c r="D26" s="173"/>
      <c r="E26" s="168" t="s">
        <v>72</v>
      </c>
      <c r="F26" s="169"/>
      <c r="G26" s="65"/>
      <c r="H26" s="40" t="s">
        <v>73</v>
      </c>
      <c r="I26" s="65"/>
    </row>
    <row r="27" spans="1:9" s="68" customFormat="1" ht="24.75" customHeight="1">
      <c r="A27" s="178"/>
      <c r="B27" s="41">
        <v>5.2</v>
      </c>
      <c r="C27" s="166" t="s">
        <v>97</v>
      </c>
      <c r="D27" s="167"/>
      <c r="E27" s="195" t="s">
        <v>158</v>
      </c>
      <c r="F27" s="195"/>
      <c r="G27" s="195"/>
      <c r="H27" s="195"/>
      <c r="I27" s="195"/>
    </row>
    <row r="28" spans="1:9" s="68" customFormat="1" ht="52.5" customHeight="1">
      <c r="A28" s="178"/>
      <c r="B28" s="35">
        <v>5.3</v>
      </c>
      <c r="C28" s="189" t="s">
        <v>68</v>
      </c>
      <c r="D28" s="189"/>
      <c r="E28" s="293" t="s">
        <v>268</v>
      </c>
      <c r="F28" s="294"/>
      <c r="G28" s="294"/>
      <c r="H28" s="294"/>
      <c r="I28" s="295"/>
    </row>
    <row r="29" spans="1:9" ht="11.25">
      <c r="A29" s="66"/>
      <c r="B29" s="66"/>
      <c r="C29" s="66"/>
      <c r="D29" s="66"/>
      <c r="E29" s="66"/>
      <c r="F29" s="66"/>
      <c r="G29" s="66"/>
      <c r="H29" s="66"/>
      <c r="I29" s="66"/>
    </row>
    <row r="30" spans="1:9" ht="11.25">
      <c r="A30" s="66"/>
      <c r="B30" s="66"/>
      <c r="C30" s="66"/>
      <c r="D30" s="66"/>
      <c r="E30" s="66"/>
      <c r="F30" s="66"/>
      <c r="G30" s="66"/>
      <c r="H30" s="66"/>
      <c r="I30" s="66"/>
    </row>
    <row r="31" spans="1:9" ht="11.25">
      <c r="A31" s="66"/>
      <c r="B31" s="66"/>
      <c r="C31" s="66"/>
      <c r="D31" s="66"/>
      <c r="E31" s="66"/>
      <c r="F31" s="66"/>
      <c r="G31" s="66"/>
      <c r="H31" s="66"/>
      <c r="I31" s="66"/>
    </row>
    <row r="32" spans="1:9" ht="11.25">
      <c r="A32" s="66"/>
      <c r="B32" s="66"/>
      <c r="C32" s="66"/>
      <c r="D32" s="66"/>
      <c r="E32" s="66"/>
      <c r="F32" s="66"/>
      <c r="G32" s="66"/>
      <c r="H32" s="66"/>
      <c r="I32" s="66"/>
    </row>
    <row r="33" spans="1:9" ht="28.5" customHeight="1">
      <c r="A33" s="66"/>
      <c r="B33" s="66"/>
      <c r="C33" s="291"/>
      <c r="D33" s="291"/>
      <c r="E33" s="291"/>
      <c r="F33" s="66"/>
      <c r="G33" s="291"/>
      <c r="H33" s="291"/>
      <c r="I33" s="291"/>
    </row>
    <row r="34" spans="1:9" ht="15" customHeight="1">
      <c r="A34" s="66"/>
      <c r="B34" s="66"/>
      <c r="C34" s="85"/>
      <c r="D34" s="66"/>
      <c r="E34" s="66"/>
      <c r="F34" s="66"/>
      <c r="G34" s="66"/>
      <c r="I34" s="66"/>
    </row>
    <row r="35" spans="1:9" ht="15" customHeight="1">
      <c r="A35" s="66"/>
      <c r="B35" s="66"/>
      <c r="C35" s="66"/>
      <c r="D35" s="66"/>
      <c r="E35" s="66"/>
      <c r="F35" s="66"/>
      <c r="G35" s="66"/>
      <c r="I35" s="66"/>
    </row>
  </sheetData>
  <sheetProtection/>
  <mergeCells count="54">
    <mergeCell ref="A13:A23"/>
    <mergeCell ref="B13:I13"/>
    <mergeCell ref="E11:F11"/>
    <mergeCell ref="G11:I11"/>
    <mergeCell ref="E12:F12"/>
    <mergeCell ref="G12:I12"/>
    <mergeCell ref="F22:G23"/>
    <mergeCell ref="H22:I23"/>
    <mergeCell ref="B14:B19"/>
    <mergeCell ref="C14:E14"/>
    <mergeCell ref="A24:A28"/>
    <mergeCell ref="B24:I24"/>
    <mergeCell ref="B25:B26"/>
    <mergeCell ref="C25:D26"/>
    <mergeCell ref="E25:F25"/>
    <mergeCell ref="E26:F26"/>
    <mergeCell ref="C33:E33"/>
    <mergeCell ref="G33:I33"/>
    <mergeCell ref="C27:D27"/>
    <mergeCell ref="E27:I27"/>
    <mergeCell ref="C28:D28"/>
    <mergeCell ref="E28:I28"/>
    <mergeCell ref="F14:F19"/>
    <mergeCell ref="G14:I14"/>
    <mergeCell ref="B21:B23"/>
    <mergeCell ref="C21:I21"/>
    <mergeCell ref="C22:D23"/>
    <mergeCell ref="E22:E23"/>
    <mergeCell ref="C20:D20"/>
    <mergeCell ref="G20:H20"/>
    <mergeCell ref="A7:A12"/>
    <mergeCell ref="B7:I7"/>
    <mergeCell ref="C8:D8"/>
    <mergeCell ref="E8:I8"/>
    <mergeCell ref="C9:D9"/>
    <mergeCell ref="E9:I9"/>
    <mergeCell ref="B10:B12"/>
    <mergeCell ref="C10:D12"/>
    <mergeCell ref="E10:F10"/>
    <mergeCell ref="G10:I10"/>
    <mergeCell ref="A5:A6"/>
    <mergeCell ref="B5:C6"/>
    <mergeCell ref="D5:E5"/>
    <mergeCell ref="F5:I5"/>
    <mergeCell ref="D6:E6"/>
    <mergeCell ref="F6:I6"/>
    <mergeCell ref="A1:I1"/>
    <mergeCell ref="A2:I2"/>
    <mergeCell ref="A3:A4"/>
    <mergeCell ref="B3:C4"/>
    <mergeCell ref="D3:E3"/>
    <mergeCell ref="F3:I3"/>
    <mergeCell ref="D4:E4"/>
    <mergeCell ref="F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="115" zoomScaleSheetLayoutView="115" zoomScalePageLayoutView="0" workbookViewId="0" topLeftCell="A1">
      <selection activeCell="E9" sqref="E9:I9"/>
    </sheetView>
  </sheetViews>
  <sheetFormatPr defaultColWidth="11.421875" defaultRowHeight="12.75"/>
  <cols>
    <col min="1" max="1" width="4.7109375" style="11" customWidth="1"/>
    <col min="2" max="2" width="4.28125" style="11" customWidth="1"/>
    <col min="3" max="3" width="13.8515625" style="11" customWidth="1"/>
    <col min="4" max="4" width="11.28125" style="11" customWidth="1"/>
    <col min="5" max="5" width="10.57421875" style="11" customWidth="1"/>
    <col min="6" max="6" width="4.28125" style="11" customWidth="1"/>
    <col min="7" max="7" width="8.00390625" style="11" customWidth="1"/>
    <col min="8" max="8" width="12.57421875" style="11" customWidth="1"/>
    <col min="9" max="9" width="14.28125" style="11" customWidth="1"/>
    <col min="10" max="16384" width="11.421875" style="67" customWidth="1"/>
  </cols>
  <sheetData>
    <row r="1" spans="1:10" ht="18" customHeight="1">
      <c r="A1" s="211" t="s">
        <v>53</v>
      </c>
      <c r="B1" s="212"/>
      <c r="C1" s="212"/>
      <c r="D1" s="212"/>
      <c r="E1" s="212"/>
      <c r="F1" s="212"/>
      <c r="G1" s="212"/>
      <c r="H1" s="212"/>
      <c r="I1" s="213"/>
      <c r="J1" s="76"/>
    </row>
    <row r="2" spans="1:9" ht="18" customHeight="1">
      <c r="A2" s="214" t="s">
        <v>85</v>
      </c>
      <c r="B2" s="215"/>
      <c r="C2" s="215"/>
      <c r="D2" s="215"/>
      <c r="E2" s="215"/>
      <c r="F2" s="215"/>
      <c r="G2" s="215"/>
      <c r="H2" s="215"/>
      <c r="I2" s="216"/>
    </row>
    <row r="3" spans="1:9" ht="30" customHeight="1">
      <c r="A3" s="202">
        <v>1</v>
      </c>
      <c r="B3" s="203" t="s">
        <v>5</v>
      </c>
      <c r="C3" s="204"/>
      <c r="D3" s="207" t="s">
        <v>6</v>
      </c>
      <c r="E3" s="207"/>
      <c r="F3" s="201" t="str">
        <f>+'ANEXO 2RB (4)'!F3</f>
        <v> LOCALIDAD DE PIURA - PIURA - PIURA </v>
      </c>
      <c r="G3" s="201"/>
      <c r="H3" s="201"/>
      <c r="I3" s="201"/>
    </row>
    <row r="4" spans="1:9" ht="18.75" customHeight="1">
      <c r="A4" s="202"/>
      <c r="B4" s="205"/>
      <c r="C4" s="206"/>
      <c r="D4" s="207" t="s">
        <v>7</v>
      </c>
      <c r="E4" s="207"/>
      <c r="F4" s="279">
        <f>+'ANEXO 2RD'!F4:I4</f>
        <v>44013</v>
      </c>
      <c r="G4" s="280"/>
      <c r="H4" s="280"/>
      <c r="I4" s="280"/>
    </row>
    <row r="5" spans="1:9" s="68" customFormat="1" ht="72.75" customHeight="1">
      <c r="A5" s="202">
        <v>2</v>
      </c>
      <c r="B5" s="203" t="s">
        <v>13</v>
      </c>
      <c r="C5" s="204"/>
      <c r="D5" s="207" t="s">
        <v>14</v>
      </c>
      <c r="E5" s="207"/>
      <c r="F5" s="288" t="str">
        <f>+'ANEXO 2RB (4)'!F5</f>
        <v>"REPARACIÓN DE PISTA EN EL (LA) Y   VEREDAS EN LA URBANIZACIÓN QUINTA ANA MARÍA EN LA LOCALIDAD PIURA, DISTRITO DE PIURA, PROVINCIA PIURA, DEPARTAMENTO PIURA"</v>
      </c>
      <c r="G5" s="289"/>
      <c r="H5" s="289"/>
      <c r="I5" s="290"/>
    </row>
    <row r="6" spans="1:9" s="68" customFormat="1" ht="27" customHeight="1">
      <c r="A6" s="202"/>
      <c r="B6" s="205"/>
      <c r="C6" s="206"/>
      <c r="D6" s="207" t="s">
        <v>15</v>
      </c>
      <c r="E6" s="207"/>
      <c r="F6" s="201" t="str">
        <f>+'ANEXO 2RB (4)'!F6</f>
        <v> LOCALIDAD DE PIURA - PIURA - PIURA </v>
      </c>
      <c r="G6" s="201"/>
      <c r="H6" s="201"/>
      <c r="I6" s="201"/>
    </row>
    <row r="7" spans="1:9" ht="12" customHeight="1">
      <c r="A7" s="178">
        <v>3</v>
      </c>
      <c r="B7" s="208" t="s">
        <v>21</v>
      </c>
      <c r="C7" s="209"/>
      <c r="D7" s="209"/>
      <c r="E7" s="209"/>
      <c r="F7" s="210"/>
      <c r="G7" s="210"/>
      <c r="H7" s="210"/>
      <c r="I7" s="210"/>
    </row>
    <row r="8" spans="1:9" ht="21.75" customHeight="1">
      <c r="A8" s="178"/>
      <c r="B8" s="34">
        <v>3.1</v>
      </c>
      <c r="C8" s="189" t="s">
        <v>16</v>
      </c>
      <c r="D8" s="189"/>
      <c r="E8" s="281" t="s">
        <v>301</v>
      </c>
      <c r="F8" s="281"/>
      <c r="G8" s="281"/>
      <c r="H8" s="281"/>
      <c r="I8" s="282"/>
    </row>
    <row r="9" spans="1:9" ht="29.25" customHeight="1">
      <c r="A9" s="178"/>
      <c r="B9" s="35">
        <v>3.2</v>
      </c>
      <c r="C9" s="189" t="s">
        <v>56</v>
      </c>
      <c r="D9" s="189"/>
      <c r="E9" s="283" t="s">
        <v>139</v>
      </c>
      <c r="F9" s="283"/>
      <c r="G9" s="283"/>
      <c r="H9" s="283"/>
      <c r="I9" s="284"/>
    </row>
    <row r="10" spans="1:9" ht="22.5" customHeight="1">
      <c r="A10" s="178"/>
      <c r="B10" s="196">
        <v>3.3</v>
      </c>
      <c r="C10" s="170" t="s">
        <v>17</v>
      </c>
      <c r="D10" s="197"/>
      <c r="E10" s="164" t="s">
        <v>18</v>
      </c>
      <c r="F10" s="164"/>
      <c r="G10" s="175" t="s">
        <v>123</v>
      </c>
      <c r="H10" s="176"/>
      <c r="I10" s="177"/>
    </row>
    <row r="11" spans="1:9" ht="26.25" customHeight="1">
      <c r="A11" s="178"/>
      <c r="B11" s="196"/>
      <c r="C11" s="198"/>
      <c r="D11" s="199"/>
      <c r="E11" s="164" t="s">
        <v>19</v>
      </c>
      <c r="F11" s="164"/>
      <c r="G11" s="175" t="s">
        <v>124</v>
      </c>
      <c r="H11" s="176"/>
      <c r="I11" s="177"/>
    </row>
    <row r="12" spans="1:9" ht="25.5" customHeight="1">
      <c r="A12" s="178"/>
      <c r="B12" s="196"/>
      <c r="C12" s="172"/>
      <c r="D12" s="200"/>
      <c r="E12" s="164" t="s">
        <v>20</v>
      </c>
      <c r="F12" s="164"/>
      <c r="G12" s="175"/>
      <c r="H12" s="176"/>
      <c r="I12" s="177"/>
    </row>
    <row r="13" spans="1:9" ht="24" customHeight="1">
      <c r="A13" s="178">
        <v>4</v>
      </c>
      <c r="B13" s="179" t="s">
        <v>22</v>
      </c>
      <c r="C13" s="179"/>
      <c r="D13" s="179"/>
      <c r="E13" s="179"/>
      <c r="F13" s="180"/>
      <c r="G13" s="180"/>
      <c r="H13" s="180"/>
      <c r="I13" s="180"/>
    </row>
    <row r="14" spans="1:9" ht="23.25" customHeight="1">
      <c r="A14" s="178"/>
      <c r="B14" s="187">
        <v>4.1</v>
      </c>
      <c r="C14" s="166" t="s">
        <v>23</v>
      </c>
      <c r="D14" s="184"/>
      <c r="E14" s="184"/>
      <c r="F14" s="187">
        <v>4.2</v>
      </c>
      <c r="G14" s="166" t="s">
        <v>24</v>
      </c>
      <c r="H14" s="184"/>
      <c r="I14" s="167"/>
    </row>
    <row r="15" spans="1:9" ht="25.5" customHeight="1">
      <c r="A15" s="178"/>
      <c r="B15" s="190"/>
      <c r="C15" s="12" t="s">
        <v>36</v>
      </c>
      <c r="D15" s="13">
        <f>+'F-2. MATRIZ PROB E IMPACTO.'!C11</f>
        <v>0.1</v>
      </c>
      <c r="E15" s="64"/>
      <c r="F15" s="190"/>
      <c r="G15" s="9" t="s">
        <v>32</v>
      </c>
      <c r="H15" s="10">
        <f>+'F-2. MATRIZ PROB E IMPACTO.'!D12</f>
        <v>0.05</v>
      </c>
      <c r="I15" s="64"/>
    </row>
    <row r="16" spans="1:9" ht="25.5" customHeight="1">
      <c r="A16" s="178"/>
      <c r="B16" s="190"/>
      <c r="C16" s="12" t="s">
        <v>30</v>
      </c>
      <c r="D16" s="13">
        <f>+'F-2. MATRIZ PROB E IMPACTO.'!C10</f>
        <v>0.3</v>
      </c>
      <c r="E16" s="64" t="s">
        <v>104</v>
      </c>
      <c r="F16" s="190"/>
      <c r="G16" s="9" t="s">
        <v>33</v>
      </c>
      <c r="H16" s="10">
        <f>+'F-2. MATRIZ PROB E IMPACTO.'!E12</f>
        <v>0.1</v>
      </c>
      <c r="I16" s="64"/>
    </row>
    <row r="17" spans="1:9" ht="25.5" customHeight="1">
      <c r="A17" s="178"/>
      <c r="B17" s="190"/>
      <c r="C17" s="12" t="s">
        <v>11</v>
      </c>
      <c r="D17" s="13">
        <f>+'F-2. MATRIZ PROB E IMPACTO.'!C9</f>
        <v>0.5</v>
      </c>
      <c r="E17" s="64"/>
      <c r="F17" s="190"/>
      <c r="G17" s="9" t="s">
        <v>34</v>
      </c>
      <c r="H17" s="10">
        <f>+'F-2. MATRIZ PROB E IMPACTO.'!F12</f>
        <v>0.2</v>
      </c>
      <c r="I17" s="64" t="s">
        <v>104</v>
      </c>
    </row>
    <row r="18" spans="1:9" ht="25.5" customHeight="1">
      <c r="A18" s="178"/>
      <c r="B18" s="190"/>
      <c r="C18" s="12" t="s">
        <v>31</v>
      </c>
      <c r="D18" s="13">
        <f>+'F-2. MATRIZ PROB E IMPACTO.'!C8</f>
        <v>0.7</v>
      </c>
      <c r="E18" s="64"/>
      <c r="F18" s="190"/>
      <c r="G18" s="9" t="s">
        <v>35</v>
      </c>
      <c r="H18" s="10">
        <f>+'F-2. MATRIZ PROB E IMPACTO.'!G12</f>
        <v>0.4</v>
      </c>
      <c r="I18" s="64"/>
    </row>
    <row r="19" spans="1:9" ht="25.5" customHeight="1">
      <c r="A19" s="178"/>
      <c r="B19" s="190"/>
      <c r="C19" s="9" t="s">
        <v>37</v>
      </c>
      <c r="D19" s="13">
        <f>+'F-2. MATRIZ PROB E IMPACTO.'!C7</f>
        <v>0.9</v>
      </c>
      <c r="E19" s="64"/>
      <c r="F19" s="190"/>
      <c r="G19" s="9" t="s">
        <v>38</v>
      </c>
      <c r="H19" s="10">
        <f>+'F-2. MATRIZ PROB E IMPACTO.'!H12</f>
        <v>0.8</v>
      </c>
      <c r="I19" s="64"/>
    </row>
    <row r="20" spans="1:9" ht="25.5" customHeight="1">
      <c r="A20" s="178"/>
      <c r="B20" s="14"/>
      <c r="C20" s="165" t="str">
        <f>_xlfn.IFERROR(INDEX(C15:E19,MATCH(IF(E15&gt;0,E15,IF(E16&gt;0,E16,IF(E17&gt;0,E17,IF(E18&gt;0,E18,IF(E19&gt;0,E19,""))))),E15:E19,0),1),"")</f>
        <v>Baja </v>
      </c>
      <c r="D20" s="165"/>
      <c r="E20" s="16">
        <f>_xlfn.IFERROR(INDEX(D15:E19,MATCH(IF(E15&gt;0,E15,IF(E16&gt;0,E16,IF(E17&gt;0,E17,IF(E18&gt;0,E18,IF(E19&gt;0,E19,""))))),E15:E19,0),1),"")</f>
        <v>0.3</v>
      </c>
      <c r="F20" s="15"/>
      <c r="G20" s="165" t="str">
        <f>_xlfn.IFERROR(INDEX(G15:I19,MATCH(IF(I15&gt;0,I15,IF(I16&gt;0,I16,IF(I17&gt;0,I17,IF(I18&gt;0,I18,IF(I19&gt;0,I19,""))))),I15:I19,0),1),"")</f>
        <v>Moderado</v>
      </c>
      <c r="H20" s="165"/>
      <c r="I20" s="16">
        <f>_xlfn.IFERROR(INDEX(H15:I19,MATCH(IF(I15&gt;0,I15,IF(I16&gt;0,I16,IF(I17&gt;0,I17,IF(I18&gt;0,I18,IF(I19&gt;0,I19,""))))),I15:I19,0),1),"")</f>
        <v>0.2</v>
      </c>
    </row>
    <row r="21" spans="1:10" s="70" customFormat="1" ht="14.25" customHeight="1">
      <c r="A21" s="178"/>
      <c r="B21" s="181">
        <v>4.3</v>
      </c>
      <c r="C21" s="226" t="s">
        <v>39</v>
      </c>
      <c r="D21" s="227"/>
      <c r="E21" s="227"/>
      <c r="F21" s="227"/>
      <c r="G21" s="227"/>
      <c r="H21" s="227"/>
      <c r="I21" s="228"/>
      <c r="J21" s="69"/>
    </row>
    <row r="22" spans="1:13" s="70" customFormat="1" ht="24.75" customHeight="1">
      <c r="A22" s="178"/>
      <c r="B22" s="182"/>
      <c r="C22" s="218" t="s">
        <v>45</v>
      </c>
      <c r="D22" s="219"/>
      <c r="E22" s="185">
        <f>+_xlfn.IFERROR(ROUND(E20*I20,3),0)</f>
        <v>0.06</v>
      </c>
      <c r="F22" s="191" t="s">
        <v>46</v>
      </c>
      <c r="G22" s="192"/>
      <c r="H22" s="222" t="str">
        <f>+IF(E22=0,"",IF(AND(E22&gt;=MIN('F-2. MATRIZ PROB E IMPACTO.'!F7:H7,'F-2. MATRIZ PROB E IMPACTO.'!G8:H8,'F-2. MATRIZ PROB E IMPACTO.'!G9:H9,'F-2. MATRIZ PROB E IMPACTO.'!H10),E22&lt;=MAX('F-2. MATRIZ PROB E IMPACTO.'!F7:H7,'F-2. MATRIZ PROB E IMPACTO.'!G8:H8,'F-2. MATRIZ PROB E IMPACTO.'!G9:H9,'F-2. MATRIZ PROB E IMPACTO.'!H10)),"Alta Prioridad",IF(AND(E22&gt;=MIN('F-2. MATRIZ PROB E IMPACTO.'!E7:E8,'F-2. MATRIZ PROB E IMPACTO.'!F8:F10,'F-2. MATRIZ PROB E IMPACTO.'!G10,'F-2. MATRIZ PROB E IMPACTO.'!H11),E22&lt;=MAX('F-2. MATRIZ PROB E IMPACTO.'!E7:E8,'F-2. MATRIZ PROB E IMPACTO.'!F8:F10,'F-2. MATRIZ PROB E IMPACTO.'!G10,'F-2. MATRIZ PROB E IMPACTO.'!H11)),"Prioridad Moderada",IF(AND(E22&gt;=MIN('F-2. MATRIZ PROB E IMPACTO.'!D7:D11,'F-2. MATRIZ PROB E IMPACTO.'!E9:E11,'F-2. MATRIZ PROB E IMPACTO.'!F11,'F-2. MATRIZ PROB E IMPACTO.'!G11),E22&lt;=MAX('F-2. MATRIZ PROB E IMPACTO.'!D7:D11,'F-2. MATRIZ PROB E IMPACTO.'!E9:E11,'F-2. MATRIZ PROB E IMPACTO.'!F11,'F-2. MATRIZ PROB E IMPACTO.'!G11,)),"Baja Prioridad",""))))</f>
        <v>Prioridad Moderada</v>
      </c>
      <c r="I22" s="223"/>
      <c r="J22" s="69"/>
      <c r="M22" s="71"/>
    </row>
    <row r="23" spans="1:13" s="70" customFormat="1" ht="4.5" customHeight="1">
      <c r="A23" s="178"/>
      <c r="B23" s="183"/>
      <c r="C23" s="220"/>
      <c r="D23" s="221"/>
      <c r="E23" s="186"/>
      <c r="F23" s="193"/>
      <c r="G23" s="194"/>
      <c r="H23" s="224"/>
      <c r="I23" s="225"/>
      <c r="J23" s="69"/>
      <c r="M23" s="71"/>
    </row>
    <row r="24" spans="1:9" ht="12.75" customHeight="1">
      <c r="A24" s="178">
        <v>5</v>
      </c>
      <c r="B24" s="180" t="s">
        <v>52</v>
      </c>
      <c r="C24" s="180"/>
      <c r="D24" s="180"/>
      <c r="E24" s="180"/>
      <c r="F24" s="180"/>
      <c r="G24" s="180"/>
      <c r="H24" s="180"/>
      <c r="I24" s="180"/>
    </row>
    <row r="25" spans="1:9" s="68" customFormat="1" ht="24.75" customHeight="1">
      <c r="A25" s="178"/>
      <c r="B25" s="187">
        <v>5.1</v>
      </c>
      <c r="C25" s="170" t="s">
        <v>69</v>
      </c>
      <c r="D25" s="171"/>
      <c r="E25" s="174" t="s">
        <v>47</v>
      </c>
      <c r="F25" s="174"/>
      <c r="G25" s="65"/>
      <c r="H25" s="40" t="s">
        <v>48</v>
      </c>
      <c r="I25" s="65"/>
    </row>
    <row r="26" spans="1:9" s="68" customFormat="1" ht="22.5" customHeight="1">
      <c r="A26" s="178"/>
      <c r="B26" s="188"/>
      <c r="C26" s="172"/>
      <c r="D26" s="173"/>
      <c r="E26" s="168" t="s">
        <v>72</v>
      </c>
      <c r="F26" s="169"/>
      <c r="G26" s="65" t="s">
        <v>104</v>
      </c>
      <c r="H26" s="40" t="s">
        <v>73</v>
      </c>
      <c r="I26" s="65"/>
    </row>
    <row r="27" spans="1:9" s="68" customFormat="1" ht="24.75" customHeight="1">
      <c r="A27" s="178"/>
      <c r="B27" s="41">
        <v>5.2</v>
      </c>
      <c r="C27" s="166" t="s">
        <v>97</v>
      </c>
      <c r="D27" s="167"/>
      <c r="E27" s="195" t="s">
        <v>138</v>
      </c>
      <c r="F27" s="195"/>
      <c r="G27" s="195"/>
      <c r="H27" s="195"/>
      <c r="I27" s="195"/>
    </row>
    <row r="28" spans="1:9" s="68" customFormat="1" ht="25.5" customHeight="1">
      <c r="A28" s="178"/>
      <c r="B28" s="35">
        <v>5.3</v>
      </c>
      <c r="C28" s="189" t="s">
        <v>68</v>
      </c>
      <c r="D28" s="189"/>
      <c r="E28" s="195" t="s">
        <v>159</v>
      </c>
      <c r="F28" s="195"/>
      <c r="G28" s="195"/>
      <c r="H28" s="195"/>
      <c r="I28" s="195"/>
    </row>
    <row r="29" spans="1:9" ht="11.25">
      <c r="A29" s="66"/>
      <c r="B29" s="66"/>
      <c r="C29" s="66"/>
      <c r="D29" s="66"/>
      <c r="E29" s="66"/>
      <c r="F29" s="66"/>
      <c r="G29" s="66"/>
      <c r="H29" s="66"/>
      <c r="I29" s="66"/>
    </row>
    <row r="30" spans="1:9" ht="11.25">
      <c r="A30" s="66"/>
      <c r="B30" s="66"/>
      <c r="C30" s="66"/>
      <c r="D30" s="66"/>
      <c r="E30" s="66"/>
      <c r="F30" s="66"/>
      <c r="G30" s="66"/>
      <c r="H30" s="66"/>
      <c r="I30" s="66"/>
    </row>
    <row r="31" spans="1:9" ht="11.25">
      <c r="A31" s="66"/>
      <c r="B31" s="66"/>
      <c r="C31" s="66"/>
      <c r="D31" s="66"/>
      <c r="E31" s="66"/>
      <c r="F31" s="66"/>
      <c r="G31" s="66"/>
      <c r="H31" s="66"/>
      <c r="I31" s="66"/>
    </row>
    <row r="32" spans="1:9" ht="11.25">
      <c r="A32" s="66"/>
      <c r="B32" s="66"/>
      <c r="C32" s="66"/>
      <c r="D32" s="66"/>
      <c r="E32" s="66"/>
      <c r="F32" s="66"/>
      <c r="G32" s="66"/>
      <c r="H32" s="66"/>
      <c r="I32" s="66"/>
    </row>
    <row r="33" spans="1:9" ht="28.5" customHeight="1">
      <c r="A33" s="66"/>
      <c r="B33" s="66"/>
      <c r="C33" s="291"/>
      <c r="D33" s="291"/>
      <c r="E33" s="291"/>
      <c r="F33" s="66"/>
      <c r="G33" s="291"/>
      <c r="H33" s="291"/>
      <c r="I33" s="291"/>
    </row>
    <row r="34" spans="1:9" ht="15" customHeight="1">
      <c r="A34" s="66"/>
      <c r="B34" s="66"/>
      <c r="C34" s="66"/>
      <c r="D34" s="66"/>
      <c r="E34" s="66"/>
      <c r="F34" s="66"/>
      <c r="G34" s="66"/>
      <c r="I34" s="66"/>
    </row>
    <row r="35" spans="1:9" ht="15" customHeight="1">
      <c r="A35" s="66"/>
      <c r="B35" s="66"/>
      <c r="C35" s="66"/>
      <c r="D35" s="66"/>
      <c r="E35" s="66"/>
      <c r="F35" s="66"/>
      <c r="G35" s="66"/>
      <c r="I35" s="66"/>
    </row>
  </sheetData>
  <sheetProtection/>
  <mergeCells count="54">
    <mergeCell ref="A13:A23"/>
    <mergeCell ref="B13:I13"/>
    <mergeCell ref="E11:F11"/>
    <mergeCell ref="G11:I11"/>
    <mergeCell ref="E12:F12"/>
    <mergeCell ref="G12:I12"/>
    <mergeCell ref="F22:G23"/>
    <mergeCell ref="H22:I23"/>
    <mergeCell ref="B14:B19"/>
    <mergeCell ref="C14:E14"/>
    <mergeCell ref="A24:A28"/>
    <mergeCell ref="B24:I24"/>
    <mergeCell ref="B25:B26"/>
    <mergeCell ref="C25:D26"/>
    <mergeCell ref="E25:F25"/>
    <mergeCell ref="E26:F26"/>
    <mergeCell ref="C33:E33"/>
    <mergeCell ref="G33:I33"/>
    <mergeCell ref="C27:D27"/>
    <mergeCell ref="E27:I27"/>
    <mergeCell ref="C28:D28"/>
    <mergeCell ref="E28:I28"/>
    <mergeCell ref="F14:F19"/>
    <mergeCell ref="G14:I14"/>
    <mergeCell ref="B21:B23"/>
    <mergeCell ref="C21:I21"/>
    <mergeCell ref="C22:D23"/>
    <mergeCell ref="E22:E23"/>
    <mergeCell ref="C20:D20"/>
    <mergeCell ref="G20:H20"/>
    <mergeCell ref="A7:A12"/>
    <mergeCell ref="B7:I7"/>
    <mergeCell ref="C8:D8"/>
    <mergeCell ref="E8:I8"/>
    <mergeCell ref="C9:D9"/>
    <mergeCell ref="E9:I9"/>
    <mergeCell ref="B10:B12"/>
    <mergeCell ref="C10:D12"/>
    <mergeCell ref="E10:F10"/>
    <mergeCell ref="G10:I10"/>
    <mergeCell ref="A5:A6"/>
    <mergeCell ref="B5:C6"/>
    <mergeCell ref="D5:E5"/>
    <mergeCell ref="F5:I5"/>
    <mergeCell ref="D6:E6"/>
    <mergeCell ref="F6:I6"/>
    <mergeCell ref="A1:I1"/>
    <mergeCell ref="A2:I2"/>
    <mergeCell ref="A3:A4"/>
    <mergeCell ref="B3:C4"/>
    <mergeCell ref="D3:E3"/>
    <mergeCell ref="F3:I3"/>
    <mergeCell ref="D4:E4"/>
    <mergeCell ref="F4:I4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SheetLayoutView="100" zoomScalePageLayoutView="0" workbookViewId="0" topLeftCell="A1">
      <selection activeCell="E9" sqref="E9:I9"/>
    </sheetView>
  </sheetViews>
  <sheetFormatPr defaultColWidth="11.421875" defaultRowHeight="12.75"/>
  <cols>
    <col min="1" max="1" width="4.7109375" style="11" customWidth="1"/>
    <col min="2" max="2" width="4.28125" style="11" customWidth="1"/>
    <col min="3" max="3" width="13.8515625" style="11" customWidth="1"/>
    <col min="4" max="4" width="11.28125" style="11" customWidth="1"/>
    <col min="5" max="5" width="10.57421875" style="11" customWidth="1"/>
    <col min="6" max="6" width="4.28125" style="11" customWidth="1"/>
    <col min="7" max="7" width="8.00390625" style="11" customWidth="1"/>
    <col min="8" max="8" width="12.57421875" style="11" customWidth="1"/>
    <col min="9" max="9" width="14.28125" style="11" customWidth="1"/>
    <col min="10" max="16384" width="11.421875" style="67" customWidth="1"/>
  </cols>
  <sheetData>
    <row r="1" spans="1:10" ht="18" customHeight="1">
      <c r="A1" s="211" t="s">
        <v>53</v>
      </c>
      <c r="B1" s="212"/>
      <c r="C1" s="212"/>
      <c r="D1" s="212"/>
      <c r="E1" s="212"/>
      <c r="F1" s="212"/>
      <c r="G1" s="212"/>
      <c r="H1" s="212"/>
      <c r="I1" s="213"/>
      <c r="J1" s="76"/>
    </row>
    <row r="2" spans="1:9" ht="18" customHeight="1">
      <c r="A2" s="214" t="s">
        <v>85</v>
      </c>
      <c r="B2" s="215"/>
      <c r="C2" s="215"/>
      <c r="D2" s="215"/>
      <c r="E2" s="215"/>
      <c r="F2" s="215"/>
      <c r="G2" s="215"/>
      <c r="H2" s="215"/>
      <c r="I2" s="216"/>
    </row>
    <row r="3" spans="1:9" ht="29.25" customHeight="1">
      <c r="A3" s="202">
        <v>1</v>
      </c>
      <c r="B3" s="203" t="s">
        <v>5</v>
      </c>
      <c r="C3" s="204"/>
      <c r="D3" s="207" t="s">
        <v>6</v>
      </c>
      <c r="E3" s="207"/>
      <c r="F3" s="201" t="str">
        <f>+'ANEXO 2RE'!F3:I3</f>
        <v> LOCALIDAD DE PIURA - PIURA - PIURA </v>
      </c>
      <c r="G3" s="201"/>
      <c r="H3" s="201"/>
      <c r="I3" s="201"/>
    </row>
    <row r="4" spans="1:9" ht="15" customHeight="1">
      <c r="A4" s="202"/>
      <c r="B4" s="205"/>
      <c r="C4" s="206"/>
      <c r="D4" s="207" t="s">
        <v>7</v>
      </c>
      <c r="E4" s="207"/>
      <c r="F4" s="279">
        <f>+'ANEXO 2RE'!F4:I4</f>
        <v>44013</v>
      </c>
      <c r="G4" s="280"/>
      <c r="H4" s="280"/>
      <c r="I4" s="280"/>
    </row>
    <row r="5" spans="1:9" s="68" customFormat="1" ht="93.75" customHeight="1">
      <c r="A5" s="202">
        <v>2</v>
      </c>
      <c r="B5" s="203" t="s">
        <v>13</v>
      </c>
      <c r="C5" s="204"/>
      <c r="D5" s="207" t="s">
        <v>14</v>
      </c>
      <c r="E5" s="207"/>
      <c r="F5" s="288" t="str">
        <f>+'ANEXO 2RE'!F5:I5</f>
        <v>"REPARACIÓN DE PISTA EN EL (LA) Y   VEREDAS EN LA URBANIZACIÓN QUINTA ANA MARÍA EN LA LOCALIDAD PIURA, DISTRITO DE PIURA, PROVINCIA PIURA, DEPARTAMENTO PIURA"</v>
      </c>
      <c r="G5" s="289"/>
      <c r="H5" s="289"/>
      <c r="I5" s="290"/>
    </row>
    <row r="6" spans="1:9" s="68" customFormat="1" ht="27" customHeight="1">
      <c r="A6" s="202"/>
      <c r="B6" s="205"/>
      <c r="C6" s="206"/>
      <c r="D6" s="207" t="s">
        <v>15</v>
      </c>
      <c r="E6" s="207"/>
      <c r="F6" s="201" t="str">
        <f>+'ANEXO 2RE'!F6:I6</f>
        <v> LOCALIDAD DE PIURA - PIURA - PIURA </v>
      </c>
      <c r="G6" s="201"/>
      <c r="H6" s="201"/>
      <c r="I6" s="201"/>
    </row>
    <row r="7" spans="1:9" ht="12" customHeight="1">
      <c r="A7" s="178">
        <v>3</v>
      </c>
      <c r="B7" s="208" t="s">
        <v>21</v>
      </c>
      <c r="C7" s="209"/>
      <c r="D7" s="209"/>
      <c r="E7" s="209"/>
      <c r="F7" s="210"/>
      <c r="G7" s="210"/>
      <c r="H7" s="210"/>
      <c r="I7" s="210"/>
    </row>
    <row r="8" spans="1:9" ht="21.75" customHeight="1">
      <c r="A8" s="178"/>
      <c r="B8" s="34">
        <v>3.1</v>
      </c>
      <c r="C8" s="189" t="s">
        <v>16</v>
      </c>
      <c r="D8" s="189"/>
      <c r="E8" s="281" t="s">
        <v>302</v>
      </c>
      <c r="F8" s="281"/>
      <c r="G8" s="281"/>
      <c r="H8" s="281"/>
      <c r="I8" s="282"/>
    </row>
    <row r="9" spans="1:9" ht="26.25" customHeight="1">
      <c r="A9" s="178"/>
      <c r="B9" s="35">
        <v>3.2</v>
      </c>
      <c r="C9" s="189" t="s">
        <v>56</v>
      </c>
      <c r="D9" s="189"/>
      <c r="E9" s="283" t="s">
        <v>125</v>
      </c>
      <c r="F9" s="283"/>
      <c r="G9" s="283"/>
      <c r="H9" s="283"/>
      <c r="I9" s="284"/>
    </row>
    <row r="10" spans="1:9" ht="22.5" customHeight="1">
      <c r="A10" s="178"/>
      <c r="B10" s="196">
        <v>3.3</v>
      </c>
      <c r="C10" s="170" t="s">
        <v>17</v>
      </c>
      <c r="D10" s="197"/>
      <c r="E10" s="164" t="s">
        <v>18</v>
      </c>
      <c r="F10" s="164"/>
      <c r="G10" s="175" t="s">
        <v>207</v>
      </c>
      <c r="H10" s="176"/>
      <c r="I10" s="177"/>
    </row>
    <row r="11" spans="1:9" ht="18.75" customHeight="1">
      <c r="A11" s="178"/>
      <c r="B11" s="196"/>
      <c r="C11" s="198"/>
      <c r="D11" s="199"/>
      <c r="E11" s="164" t="s">
        <v>19</v>
      </c>
      <c r="F11" s="164"/>
      <c r="G11" s="175"/>
      <c r="H11" s="176"/>
      <c r="I11" s="177"/>
    </row>
    <row r="12" spans="1:9" ht="19.5" customHeight="1" hidden="1">
      <c r="A12" s="178"/>
      <c r="B12" s="196"/>
      <c r="C12" s="172"/>
      <c r="D12" s="200"/>
      <c r="E12" s="164" t="s">
        <v>20</v>
      </c>
      <c r="F12" s="164"/>
      <c r="G12" s="175"/>
      <c r="H12" s="176"/>
      <c r="I12" s="177"/>
    </row>
    <row r="13" spans="1:9" ht="12.75" customHeight="1">
      <c r="A13" s="178">
        <v>4</v>
      </c>
      <c r="B13" s="179" t="s">
        <v>22</v>
      </c>
      <c r="C13" s="179"/>
      <c r="D13" s="179"/>
      <c r="E13" s="179"/>
      <c r="F13" s="180"/>
      <c r="G13" s="180"/>
      <c r="H13" s="180"/>
      <c r="I13" s="180"/>
    </row>
    <row r="14" spans="1:9" ht="23.25" customHeight="1">
      <c r="A14" s="178"/>
      <c r="B14" s="187">
        <v>4.1</v>
      </c>
      <c r="C14" s="166" t="s">
        <v>23</v>
      </c>
      <c r="D14" s="184"/>
      <c r="E14" s="184"/>
      <c r="F14" s="187">
        <v>4.2</v>
      </c>
      <c r="G14" s="166" t="s">
        <v>24</v>
      </c>
      <c r="H14" s="184"/>
      <c r="I14" s="167"/>
    </row>
    <row r="15" spans="1:9" ht="25.5" customHeight="1">
      <c r="A15" s="178"/>
      <c r="B15" s="190"/>
      <c r="C15" s="12" t="s">
        <v>36</v>
      </c>
      <c r="D15" s="13">
        <f>+'F-2. MATRIZ PROB E IMPACTO.'!C11</f>
        <v>0.1</v>
      </c>
      <c r="E15" s="64"/>
      <c r="F15" s="190"/>
      <c r="G15" s="9" t="s">
        <v>32</v>
      </c>
      <c r="H15" s="10">
        <f>+'F-2. MATRIZ PROB E IMPACTO.'!D12</f>
        <v>0.05</v>
      </c>
      <c r="I15" s="64"/>
    </row>
    <row r="16" spans="1:9" ht="25.5" customHeight="1">
      <c r="A16" s="178"/>
      <c r="B16" s="190"/>
      <c r="C16" s="12" t="s">
        <v>30</v>
      </c>
      <c r="D16" s="13">
        <f>+'F-2. MATRIZ PROB E IMPACTO.'!C10</f>
        <v>0.3</v>
      </c>
      <c r="E16" s="64"/>
      <c r="F16" s="190"/>
      <c r="G16" s="9" t="s">
        <v>33</v>
      </c>
      <c r="H16" s="10">
        <f>+'F-2. MATRIZ PROB E IMPACTO.'!E12</f>
        <v>0.1</v>
      </c>
      <c r="I16" s="64"/>
    </row>
    <row r="17" spans="1:9" ht="25.5" customHeight="1">
      <c r="A17" s="178"/>
      <c r="B17" s="190"/>
      <c r="C17" s="12" t="s">
        <v>11</v>
      </c>
      <c r="D17" s="13">
        <f>+'F-2. MATRIZ PROB E IMPACTO.'!C9</f>
        <v>0.5</v>
      </c>
      <c r="E17" s="64"/>
      <c r="F17" s="190"/>
      <c r="G17" s="9" t="s">
        <v>34</v>
      </c>
      <c r="H17" s="10">
        <f>+'F-2. MATRIZ PROB E IMPACTO.'!F12</f>
        <v>0.2</v>
      </c>
      <c r="I17" s="64"/>
    </row>
    <row r="18" spans="1:9" ht="25.5" customHeight="1">
      <c r="A18" s="178"/>
      <c r="B18" s="190"/>
      <c r="C18" s="12" t="s">
        <v>31</v>
      </c>
      <c r="D18" s="13">
        <f>+'F-2. MATRIZ PROB E IMPACTO.'!C8</f>
        <v>0.7</v>
      </c>
      <c r="E18" s="64" t="s">
        <v>104</v>
      </c>
      <c r="F18" s="190"/>
      <c r="G18" s="9" t="s">
        <v>35</v>
      </c>
      <c r="H18" s="10">
        <f>+'F-2. MATRIZ PROB E IMPACTO.'!G12</f>
        <v>0.4</v>
      </c>
      <c r="I18" s="64" t="s">
        <v>104</v>
      </c>
    </row>
    <row r="19" spans="1:9" ht="25.5" customHeight="1">
      <c r="A19" s="178"/>
      <c r="B19" s="190"/>
      <c r="C19" s="9" t="s">
        <v>37</v>
      </c>
      <c r="D19" s="13">
        <f>+'F-2. MATRIZ PROB E IMPACTO.'!C7</f>
        <v>0.9</v>
      </c>
      <c r="E19" s="64"/>
      <c r="F19" s="190"/>
      <c r="G19" s="9" t="s">
        <v>38</v>
      </c>
      <c r="H19" s="10">
        <f>+'F-2. MATRIZ PROB E IMPACTO.'!H12</f>
        <v>0.8</v>
      </c>
      <c r="I19" s="64"/>
    </row>
    <row r="20" spans="1:9" ht="25.5" customHeight="1">
      <c r="A20" s="178"/>
      <c r="B20" s="14"/>
      <c r="C20" s="165" t="str">
        <f>_xlfn.IFERROR(INDEX(C15:E19,MATCH(IF(E15&gt;0,E15,IF(E16&gt;0,E16,IF(E17&gt;0,E17,IF(E18&gt;0,E18,IF(E19&gt;0,E19,""))))),E15:E19,0),1),"")</f>
        <v>Alta </v>
      </c>
      <c r="D20" s="165"/>
      <c r="E20" s="16">
        <f>_xlfn.IFERROR(INDEX(D15:E19,MATCH(IF(E15&gt;0,E15,IF(E16&gt;0,E16,IF(E17&gt;0,E17,IF(E18&gt;0,E18,IF(E19&gt;0,E19,""))))),E15:E19,0),1),"")</f>
        <v>0.7</v>
      </c>
      <c r="F20" s="15"/>
      <c r="G20" s="165" t="str">
        <f>_xlfn.IFERROR(INDEX(G15:I19,MATCH(IF(I15&gt;0,I15,IF(I16&gt;0,I16,IF(I17&gt;0,I17,IF(I18&gt;0,I18,IF(I19&gt;0,I19,""))))),I15:I19,0),1),"")</f>
        <v>Alto</v>
      </c>
      <c r="H20" s="165"/>
      <c r="I20" s="16">
        <f>_xlfn.IFERROR(INDEX(H15:I19,MATCH(IF(I15&gt;0,I15,IF(I16&gt;0,I16,IF(I17&gt;0,I17,IF(I18&gt;0,I18,IF(I19&gt;0,I19,""))))),I15:I19,0),1),"")</f>
        <v>0.4</v>
      </c>
    </row>
    <row r="21" spans="1:10" s="70" customFormat="1" ht="14.25" customHeight="1">
      <c r="A21" s="178"/>
      <c r="B21" s="181">
        <v>4.3</v>
      </c>
      <c r="C21" s="226" t="s">
        <v>39</v>
      </c>
      <c r="D21" s="227"/>
      <c r="E21" s="227"/>
      <c r="F21" s="227"/>
      <c r="G21" s="227"/>
      <c r="H21" s="227"/>
      <c r="I21" s="228"/>
      <c r="J21" s="69"/>
    </row>
    <row r="22" spans="1:13" s="70" customFormat="1" ht="24.75" customHeight="1">
      <c r="A22" s="178"/>
      <c r="B22" s="182"/>
      <c r="C22" s="218" t="s">
        <v>45</v>
      </c>
      <c r="D22" s="219"/>
      <c r="E22" s="185">
        <f>+_xlfn.IFERROR(ROUND(E20*I20,3),0)</f>
        <v>0.28</v>
      </c>
      <c r="F22" s="191" t="s">
        <v>46</v>
      </c>
      <c r="G22" s="192"/>
      <c r="H22" s="222" t="str">
        <f>+IF(E22=0,"",IF(AND(E22&gt;=MIN('F-2. MATRIZ PROB E IMPACTO.'!F7:H7,'F-2. MATRIZ PROB E IMPACTO.'!G8:H8,'F-2. MATRIZ PROB E IMPACTO.'!G9:H9,'F-2. MATRIZ PROB E IMPACTO.'!H10),E22&lt;=MAX('F-2. MATRIZ PROB E IMPACTO.'!F7:H7,'F-2. MATRIZ PROB E IMPACTO.'!G8:H8,'F-2. MATRIZ PROB E IMPACTO.'!G9:H9,'F-2. MATRIZ PROB E IMPACTO.'!H10)),"Alta Prioridad",IF(AND(E22&gt;=MIN('F-2. MATRIZ PROB E IMPACTO.'!E7:E8,'F-2. MATRIZ PROB E IMPACTO.'!F8:F10,'F-2. MATRIZ PROB E IMPACTO.'!G10,'F-2. MATRIZ PROB E IMPACTO.'!H11),E22&lt;=MAX('F-2. MATRIZ PROB E IMPACTO.'!E7:E8,'F-2. MATRIZ PROB E IMPACTO.'!F8:F10,'F-2. MATRIZ PROB E IMPACTO.'!G10,'F-2. MATRIZ PROB E IMPACTO.'!H11)),"Prioridad Moderada",IF(AND(E22&gt;=MIN('F-2. MATRIZ PROB E IMPACTO.'!D7:D11,'F-2. MATRIZ PROB E IMPACTO.'!E9:E11,'F-2. MATRIZ PROB E IMPACTO.'!F11,'F-2. MATRIZ PROB E IMPACTO.'!G11),E22&lt;=MAX('F-2. MATRIZ PROB E IMPACTO.'!D7:D11,'F-2. MATRIZ PROB E IMPACTO.'!E9:E11,'F-2. MATRIZ PROB E IMPACTO.'!F11,'F-2. MATRIZ PROB E IMPACTO.'!G11,)),"Baja Prioridad",""))))</f>
        <v>Alta Prioridad</v>
      </c>
      <c r="I22" s="223"/>
      <c r="J22" s="69"/>
      <c r="M22" s="71"/>
    </row>
    <row r="23" spans="1:13" s="70" customFormat="1" ht="15" customHeight="1">
      <c r="A23" s="178"/>
      <c r="B23" s="183"/>
      <c r="C23" s="220"/>
      <c r="D23" s="221"/>
      <c r="E23" s="186"/>
      <c r="F23" s="193"/>
      <c r="G23" s="194"/>
      <c r="H23" s="224"/>
      <c r="I23" s="225"/>
      <c r="J23" s="69"/>
      <c r="M23" s="71"/>
    </row>
    <row r="24" spans="1:9" ht="12.75" customHeight="1">
      <c r="A24" s="178">
        <v>5</v>
      </c>
      <c r="B24" s="180" t="s">
        <v>52</v>
      </c>
      <c r="C24" s="180"/>
      <c r="D24" s="180"/>
      <c r="E24" s="180"/>
      <c r="F24" s="180"/>
      <c r="G24" s="180"/>
      <c r="H24" s="180"/>
      <c r="I24" s="180"/>
    </row>
    <row r="25" spans="1:9" s="68" customFormat="1" ht="24.75" customHeight="1">
      <c r="A25" s="178"/>
      <c r="B25" s="187">
        <v>5.1</v>
      </c>
      <c r="C25" s="170" t="s">
        <v>69</v>
      </c>
      <c r="D25" s="171"/>
      <c r="E25" s="174" t="s">
        <v>47</v>
      </c>
      <c r="F25" s="174"/>
      <c r="G25" s="65"/>
      <c r="H25" s="40" t="s">
        <v>48</v>
      </c>
      <c r="I25" s="65" t="s">
        <v>104</v>
      </c>
    </row>
    <row r="26" spans="1:9" s="68" customFormat="1" ht="24.75" customHeight="1">
      <c r="A26" s="178"/>
      <c r="B26" s="188"/>
      <c r="C26" s="172"/>
      <c r="D26" s="173"/>
      <c r="E26" s="168" t="s">
        <v>72</v>
      </c>
      <c r="F26" s="169"/>
      <c r="G26" s="65"/>
      <c r="H26" s="40" t="s">
        <v>73</v>
      </c>
      <c r="I26" s="65"/>
    </row>
    <row r="27" spans="1:9" s="68" customFormat="1" ht="22.5" customHeight="1">
      <c r="A27" s="178"/>
      <c r="B27" s="41">
        <v>5.2</v>
      </c>
      <c r="C27" s="166" t="s">
        <v>97</v>
      </c>
      <c r="D27" s="167"/>
      <c r="E27" s="195" t="s">
        <v>126</v>
      </c>
      <c r="F27" s="195"/>
      <c r="G27" s="195"/>
      <c r="H27" s="195"/>
      <c r="I27" s="195"/>
    </row>
    <row r="28" spans="1:9" s="68" customFormat="1" ht="42" customHeight="1">
      <c r="A28" s="178"/>
      <c r="B28" s="35">
        <v>5.3</v>
      </c>
      <c r="C28" s="189" t="s">
        <v>68</v>
      </c>
      <c r="D28" s="189"/>
      <c r="E28" s="195" t="s">
        <v>208</v>
      </c>
      <c r="F28" s="195"/>
      <c r="G28" s="195"/>
      <c r="H28" s="195"/>
      <c r="I28" s="195"/>
    </row>
    <row r="29" spans="1:9" ht="11.25">
      <c r="A29" s="66"/>
      <c r="B29" s="66"/>
      <c r="C29" s="66"/>
      <c r="D29" s="66"/>
      <c r="E29" s="66"/>
      <c r="F29" s="66"/>
      <c r="G29" s="66"/>
      <c r="H29" s="66"/>
      <c r="I29" s="66"/>
    </row>
    <row r="30" spans="1:9" ht="11.25">
      <c r="A30" s="66"/>
      <c r="B30" s="66"/>
      <c r="C30" s="66"/>
      <c r="D30" s="66"/>
      <c r="E30" s="66"/>
      <c r="F30" s="66"/>
      <c r="G30" s="66"/>
      <c r="H30" s="66"/>
      <c r="I30" s="66"/>
    </row>
    <row r="31" spans="1:9" ht="11.25">
      <c r="A31" s="66"/>
      <c r="B31" s="66"/>
      <c r="C31" s="66"/>
      <c r="D31" s="66"/>
      <c r="E31" s="66"/>
      <c r="F31" s="66"/>
      <c r="G31" s="66"/>
      <c r="H31" s="66"/>
      <c r="I31" s="66"/>
    </row>
    <row r="32" spans="1:9" ht="11.25">
      <c r="A32" s="66"/>
      <c r="B32" s="66"/>
      <c r="C32" s="66"/>
      <c r="D32" s="66"/>
      <c r="E32" s="66"/>
      <c r="F32" s="66"/>
      <c r="G32" s="66"/>
      <c r="H32" s="66"/>
      <c r="I32" s="66"/>
    </row>
    <row r="33" spans="1:9" ht="18.75" customHeight="1">
      <c r="A33" s="66"/>
      <c r="B33" s="66"/>
      <c r="C33" s="291"/>
      <c r="D33" s="291"/>
      <c r="E33" s="291"/>
      <c r="F33" s="66"/>
      <c r="G33" s="291"/>
      <c r="H33" s="291"/>
      <c r="I33" s="291"/>
    </row>
    <row r="34" spans="1:9" ht="15" customHeight="1">
      <c r="A34" s="66"/>
      <c r="B34" s="66"/>
      <c r="C34" s="66"/>
      <c r="D34" s="66"/>
      <c r="E34" s="66"/>
      <c r="F34" s="66"/>
      <c r="G34" s="66"/>
      <c r="I34" s="66"/>
    </row>
    <row r="35" spans="1:9" ht="15" customHeight="1">
      <c r="A35" s="66"/>
      <c r="B35" s="66"/>
      <c r="C35" s="66"/>
      <c r="D35" s="66"/>
      <c r="E35" s="66"/>
      <c r="F35" s="66"/>
      <c r="G35" s="66"/>
      <c r="I35" s="66"/>
    </row>
  </sheetData>
  <sheetProtection/>
  <mergeCells count="54">
    <mergeCell ref="A13:A23"/>
    <mergeCell ref="B13:I13"/>
    <mergeCell ref="E11:F11"/>
    <mergeCell ref="G11:I11"/>
    <mergeCell ref="E12:F12"/>
    <mergeCell ref="G12:I12"/>
    <mergeCell ref="F22:G23"/>
    <mergeCell ref="H22:I23"/>
    <mergeCell ref="B14:B19"/>
    <mergeCell ref="C14:E14"/>
    <mergeCell ref="A24:A28"/>
    <mergeCell ref="B24:I24"/>
    <mergeCell ref="B25:B26"/>
    <mergeCell ref="C25:D26"/>
    <mergeCell ref="E25:F25"/>
    <mergeCell ref="E26:F26"/>
    <mergeCell ref="C33:E33"/>
    <mergeCell ref="G33:I33"/>
    <mergeCell ref="C27:D27"/>
    <mergeCell ref="E27:I27"/>
    <mergeCell ref="C28:D28"/>
    <mergeCell ref="E28:I28"/>
    <mergeCell ref="F14:F19"/>
    <mergeCell ref="G14:I14"/>
    <mergeCell ref="B21:B23"/>
    <mergeCell ref="C21:I21"/>
    <mergeCell ref="C22:D23"/>
    <mergeCell ref="E22:E23"/>
    <mergeCell ref="C20:D20"/>
    <mergeCell ref="G20:H20"/>
    <mergeCell ref="A7:A12"/>
    <mergeCell ref="B7:I7"/>
    <mergeCell ref="C8:D8"/>
    <mergeCell ref="E8:I8"/>
    <mergeCell ref="C9:D9"/>
    <mergeCell ref="E9:I9"/>
    <mergeCell ref="B10:B12"/>
    <mergeCell ref="C10:D12"/>
    <mergeCell ref="E10:F10"/>
    <mergeCell ref="G10:I10"/>
    <mergeCell ref="A5:A6"/>
    <mergeCell ref="B5:C6"/>
    <mergeCell ref="D5:E5"/>
    <mergeCell ref="F5:I5"/>
    <mergeCell ref="D6:E6"/>
    <mergeCell ref="F6:I6"/>
    <mergeCell ref="A1:I1"/>
    <mergeCell ref="A2:I2"/>
    <mergeCell ref="A3:A4"/>
    <mergeCell ref="B3:C4"/>
    <mergeCell ref="D3:E3"/>
    <mergeCell ref="F3:I3"/>
    <mergeCell ref="D4:E4"/>
    <mergeCell ref="F4:I4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="115" zoomScaleSheetLayoutView="115" zoomScalePageLayoutView="0" workbookViewId="0" topLeftCell="A1">
      <selection activeCell="K9" sqref="K9"/>
    </sheetView>
  </sheetViews>
  <sheetFormatPr defaultColWidth="11.421875" defaultRowHeight="12.75"/>
  <cols>
    <col min="1" max="1" width="4.7109375" style="11" customWidth="1"/>
    <col min="2" max="2" width="4.28125" style="11" customWidth="1"/>
    <col min="3" max="3" width="13.8515625" style="11" customWidth="1"/>
    <col min="4" max="4" width="11.28125" style="11" customWidth="1"/>
    <col min="5" max="5" width="10.57421875" style="11" customWidth="1"/>
    <col min="6" max="6" width="4.28125" style="11" customWidth="1"/>
    <col min="7" max="7" width="8.00390625" style="11" customWidth="1"/>
    <col min="8" max="8" width="12.57421875" style="11" customWidth="1"/>
    <col min="9" max="9" width="14.28125" style="11" customWidth="1"/>
    <col min="10" max="16384" width="11.421875" style="67" customWidth="1"/>
  </cols>
  <sheetData>
    <row r="1" spans="1:10" ht="18" customHeight="1">
      <c r="A1" s="211" t="s">
        <v>53</v>
      </c>
      <c r="B1" s="212"/>
      <c r="C1" s="212"/>
      <c r="D1" s="212"/>
      <c r="E1" s="212"/>
      <c r="F1" s="212"/>
      <c r="G1" s="212"/>
      <c r="H1" s="212"/>
      <c r="I1" s="213"/>
      <c r="J1" s="76"/>
    </row>
    <row r="2" spans="1:9" ht="18" customHeight="1">
      <c r="A2" s="214" t="s">
        <v>85</v>
      </c>
      <c r="B2" s="215"/>
      <c r="C2" s="215"/>
      <c r="D2" s="215"/>
      <c r="E2" s="215"/>
      <c r="F2" s="215"/>
      <c r="G2" s="215"/>
      <c r="H2" s="215"/>
      <c r="I2" s="216"/>
    </row>
    <row r="3" spans="1:9" ht="25.5" customHeight="1">
      <c r="A3" s="202">
        <v>1</v>
      </c>
      <c r="B3" s="203" t="s">
        <v>5</v>
      </c>
      <c r="C3" s="204"/>
      <c r="D3" s="207" t="s">
        <v>6</v>
      </c>
      <c r="E3" s="207"/>
      <c r="F3" s="201" t="str">
        <f>+'ANEXO 2RE'!F3:I3</f>
        <v> LOCALIDAD DE PIURA - PIURA - PIURA </v>
      </c>
      <c r="G3" s="201"/>
      <c r="H3" s="201"/>
      <c r="I3" s="201"/>
    </row>
    <row r="4" spans="1:9" ht="15" customHeight="1">
      <c r="A4" s="202"/>
      <c r="B4" s="205"/>
      <c r="C4" s="206"/>
      <c r="D4" s="207" t="s">
        <v>7</v>
      </c>
      <c r="E4" s="207"/>
      <c r="F4" s="279">
        <f>+'ANEXO 2RF (1)'!F4:I4</f>
        <v>44013</v>
      </c>
      <c r="G4" s="280"/>
      <c r="H4" s="280"/>
      <c r="I4" s="280"/>
    </row>
    <row r="5" spans="1:9" s="68" customFormat="1" ht="91.5" customHeight="1">
      <c r="A5" s="202">
        <v>2</v>
      </c>
      <c r="B5" s="203" t="s">
        <v>13</v>
      </c>
      <c r="C5" s="204"/>
      <c r="D5" s="207" t="s">
        <v>14</v>
      </c>
      <c r="E5" s="207"/>
      <c r="F5" s="288" t="str">
        <f>+'ANEXO 2RE'!F5:I5</f>
        <v>"REPARACIÓN DE PISTA EN EL (LA) Y   VEREDAS EN LA URBANIZACIÓN QUINTA ANA MARÍA EN LA LOCALIDAD PIURA, DISTRITO DE PIURA, PROVINCIA PIURA, DEPARTAMENTO PIURA"</v>
      </c>
      <c r="G5" s="289"/>
      <c r="H5" s="289"/>
      <c r="I5" s="290"/>
    </row>
    <row r="6" spans="1:9" s="68" customFormat="1" ht="26.25" customHeight="1">
      <c r="A6" s="202"/>
      <c r="B6" s="205"/>
      <c r="C6" s="206"/>
      <c r="D6" s="207" t="s">
        <v>15</v>
      </c>
      <c r="E6" s="207"/>
      <c r="F6" s="201" t="str">
        <f>+'ANEXO 2RE'!F6:I6</f>
        <v> LOCALIDAD DE PIURA - PIURA - PIURA </v>
      </c>
      <c r="G6" s="201"/>
      <c r="H6" s="201"/>
      <c r="I6" s="201"/>
    </row>
    <row r="7" spans="1:9" ht="12" customHeight="1">
      <c r="A7" s="178">
        <v>3</v>
      </c>
      <c r="B7" s="208" t="s">
        <v>21</v>
      </c>
      <c r="C7" s="209"/>
      <c r="D7" s="209"/>
      <c r="E7" s="209"/>
      <c r="F7" s="210"/>
      <c r="G7" s="210"/>
      <c r="H7" s="210"/>
      <c r="I7" s="210"/>
    </row>
    <row r="8" spans="1:9" ht="21.75" customHeight="1">
      <c r="A8" s="178"/>
      <c r="B8" s="34">
        <v>3.1</v>
      </c>
      <c r="C8" s="189" t="s">
        <v>16</v>
      </c>
      <c r="D8" s="189"/>
      <c r="E8" s="281" t="s">
        <v>302</v>
      </c>
      <c r="F8" s="281"/>
      <c r="G8" s="281"/>
      <c r="H8" s="281"/>
      <c r="I8" s="282"/>
    </row>
    <row r="9" spans="1:9" ht="32.25" customHeight="1">
      <c r="A9" s="178"/>
      <c r="B9" s="35">
        <v>3.2</v>
      </c>
      <c r="C9" s="189" t="s">
        <v>56</v>
      </c>
      <c r="D9" s="189"/>
      <c r="E9" s="283" t="s">
        <v>212</v>
      </c>
      <c r="F9" s="283"/>
      <c r="G9" s="283"/>
      <c r="H9" s="283"/>
      <c r="I9" s="284"/>
    </row>
    <row r="10" spans="1:9" ht="22.5" customHeight="1">
      <c r="A10" s="178"/>
      <c r="B10" s="196">
        <v>3.3</v>
      </c>
      <c r="C10" s="170" t="s">
        <v>17</v>
      </c>
      <c r="D10" s="197"/>
      <c r="E10" s="164" t="s">
        <v>18</v>
      </c>
      <c r="F10" s="164"/>
      <c r="G10" s="175" t="s">
        <v>152</v>
      </c>
      <c r="H10" s="176"/>
      <c r="I10" s="177"/>
    </row>
    <row r="11" spans="1:9" ht="26.25" customHeight="1">
      <c r="A11" s="178"/>
      <c r="B11" s="196"/>
      <c r="C11" s="198"/>
      <c r="D11" s="199"/>
      <c r="E11" s="164" t="s">
        <v>19</v>
      </c>
      <c r="F11" s="164"/>
      <c r="G11" s="175" t="s">
        <v>187</v>
      </c>
      <c r="H11" s="176"/>
      <c r="I11" s="177"/>
    </row>
    <row r="12" spans="1:9" ht="26.25" customHeight="1">
      <c r="A12" s="178"/>
      <c r="B12" s="196"/>
      <c r="C12" s="198"/>
      <c r="D12" s="199"/>
      <c r="E12" s="164" t="s">
        <v>20</v>
      </c>
      <c r="F12" s="164"/>
      <c r="G12" s="175" t="s">
        <v>213</v>
      </c>
      <c r="H12" s="176"/>
      <c r="I12" s="177"/>
    </row>
    <row r="13" spans="1:9" ht="25.5" customHeight="1">
      <c r="A13" s="178"/>
      <c r="B13" s="196"/>
      <c r="C13" s="172"/>
      <c r="D13" s="200"/>
      <c r="E13" s="164" t="s">
        <v>240</v>
      </c>
      <c r="F13" s="164"/>
      <c r="G13" s="175" t="s">
        <v>241</v>
      </c>
      <c r="H13" s="176"/>
      <c r="I13" s="177"/>
    </row>
    <row r="14" spans="1:9" ht="15.75" customHeight="1">
      <c r="A14" s="178">
        <v>4</v>
      </c>
      <c r="B14" s="179" t="s">
        <v>22</v>
      </c>
      <c r="C14" s="179"/>
      <c r="D14" s="179"/>
      <c r="E14" s="179"/>
      <c r="F14" s="180"/>
      <c r="G14" s="180"/>
      <c r="H14" s="180"/>
      <c r="I14" s="180"/>
    </row>
    <row r="15" spans="1:9" ht="23.25" customHeight="1">
      <c r="A15" s="178"/>
      <c r="B15" s="187">
        <v>4.1</v>
      </c>
      <c r="C15" s="166" t="s">
        <v>23</v>
      </c>
      <c r="D15" s="184"/>
      <c r="E15" s="184"/>
      <c r="F15" s="187">
        <v>4.2</v>
      </c>
      <c r="G15" s="166" t="s">
        <v>24</v>
      </c>
      <c r="H15" s="184"/>
      <c r="I15" s="167"/>
    </row>
    <row r="16" spans="1:9" ht="25.5" customHeight="1">
      <c r="A16" s="178"/>
      <c r="B16" s="190"/>
      <c r="C16" s="12" t="s">
        <v>36</v>
      </c>
      <c r="D16" s="13">
        <f>+'F-2. MATRIZ PROB E IMPACTO.'!C11</f>
        <v>0.1</v>
      </c>
      <c r="E16" s="64"/>
      <c r="F16" s="190"/>
      <c r="G16" s="9" t="s">
        <v>32</v>
      </c>
      <c r="H16" s="10">
        <f>+'F-2. MATRIZ PROB E IMPACTO.'!D12</f>
        <v>0.05</v>
      </c>
      <c r="I16" s="64"/>
    </row>
    <row r="17" spans="1:9" ht="25.5" customHeight="1">
      <c r="A17" s="178"/>
      <c r="B17" s="190"/>
      <c r="C17" s="12" t="s">
        <v>30</v>
      </c>
      <c r="D17" s="13">
        <f>+'F-2. MATRIZ PROB E IMPACTO.'!C10</f>
        <v>0.3</v>
      </c>
      <c r="E17" s="64"/>
      <c r="F17" s="190"/>
      <c r="G17" s="9" t="s">
        <v>33</v>
      </c>
      <c r="H17" s="10">
        <f>+'F-2. MATRIZ PROB E IMPACTO.'!E12</f>
        <v>0.1</v>
      </c>
      <c r="I17" s="64"/>
    </row>
    <row r="18" spans="1:9" ht="25.5" customHeight="1">
      <c r="A18" s="178"/>
      <c r="B18" s="190"/>
      <c r="C18" s="12" t="s">
        <v>11</v>
      </c>
      <c r="D18" s="13">
        <f>+'F-2. MATRIZ PROB E IMPACTO.'!C9</f>
        <v>0.5</v>
      </c>
      <c r="E18" s="64" t="s">
        <v>104</v>
      </c>
      <c r="F18" s="190"/>
      <c r="G18" s="9" t="s">
        <v>34</v>
      </c>
      <c r="H18" s="10">
        <f>+'F-2. MATRIZ PROB E IMPACTO.'!F12</f>
        <v>0.2</v>
      </c>
      <c r="I18" s="64"/>
    </row>
    <row r="19" spans="1:9" ht="25.5" customHeight="1">
      <c r="A19" s="178"/>
      <c r="B19" s="190"/>
      <c r="C19" s="12" t="s">
        <v>31</v>
      </c>
      <c r="D19" s="13">
        <f>+'F-2. MATRIZ PROB E IMPACTO.'!C8</f>
        <v>0.7</v>
      </c>
      <c r="E19" s="64"/>
      <c r="F19" s="190"/>
      <c r="G19" s="9" t="s">
        <v>35</v>
      </c>
      <c r="H19" s="10">
        <f>+'F-2. MATRIZ PROB E IMPACTO.'!G12</f>
        <v>0.4</v>
      </c>
      <c r="I19" s="64" t="s">
        <v>104</v>
      </c>
    </row>
    <row r="20" spans="1:9" ht="25.5" customHeight="1">
      <c r="A20" s="178"/>
      <c r="B20" s="190"/>
      <c r="C20" s="9" t="s">
        <v>37</v>
      </c>
      <c r="D20" s="13">
        <f>+'F-2. MATRIZ PROB E IMPACTO.'!C7</f>
        <v>0.9</v>
      </c>
      <c r="E20" s="64"/>
      <c r="F20" s="190"/>
      <c r="G20" s="9" t="s">
        <v>38</v>
      </c>
      <c r="H20" s="10">
        <f>+'F-2. MATRIZ PROB E IMPACTO.'!H12</f>
        <v>0.8</v>
      </c>
      <c r="I20" s="64"/>
    </row>
    <row r="21" spans="1:9" ht="25.5" customHeight="1">
      <c r="A21" s="178"/>
      <c r="B21" s="14"/>
      <c r="C21" s="165" t="str">
        <f>_xlfn.IFERROR(INDEX(C16:E20,MATCH(IF(E16&gt;0,E16,IF(E17&gt;0,E17,IF(E18&gt;0,E18,IF(E19&gt;0,E19,IF(E20&gt;0,E20,""))))),E16:E20,0),1),"")</f>
        <v>Moderada </v>
      </c>
      <c r="D21" s="165"/>
      <c r="E21" s="16">
        <f>_xlfn.IFERROR(INDEX(D16:E20,MATCH(IF(E16&gt;0,E16,IF(E17&gt;0,E17,IF(E18&gt;0,E18,IF(E19&gt;0,E19,IF(E20&gt;0,E20,""))))),E16:E20,0),1),"")</f>
        <v>0.5</v>
      </c>
      <c r="F21" s="15"/>
      <c r="G21" s="165" t="str">
        <f>_xlfn.IFERROR(INDEX(G16:I20,MATCH(IF(I16&gt;0,I16,IF(I17&gt;0,I17,IF(I18&gt;0,I18,IF(I19&gt;0,I19,IF(I20&gt;0,I20,""))))),I16:I20,0),1),"")</f>
        <v>Alto</v>
      </c>
      <c r="H21" s="165"/>
      <c r="I21" s="16">
        <f>_xlfn.IFERROR(INDEX(H16:I20,MATCH(IF(I16&gt;0,I16,IF(I17&gt;0,I17,IF(I18&gt;0,I18,IF(I19&gt;0,I19,IF(I20&gt;0,I20,""))))),I16:I20,0),1),"")</f>
        <v>0.4</v>
      </c>
    </row>
    <row r="22" spans="1:10" s="70" customFormat="1" ht="14.25" customHeight="1">
      <c r="A22" s="178"/>
      <c r="B22" s="181">
        <v>4.3</v>
      </c>
      <c r="C22" s="226" t="s">
        <v>39</v>
      </c>
      <c r="D22" s="227"/>
      <c r="E22" s="227"/>
      <c r="F22" s="227"/>
      <c r="G22" s="227"/>
      <c r="H22" s="227"/>
      <c r="I22" s="228"/>
      <c r="J22" s="69"/>
    </row>
    <row r="23" spans="1:13" s="70" customFormat="1" ht="24.75" customHeight="1">
      <c r="A23" s="178"/>
      <c r="B23" s="182"/>
      <c r="C23" s="218" t="s">
        <v>45</v>
      </c>
      <c r="D23" s="219"/>
      <c r="E23" s="185">
        <f>+_xlfn.IFERROR(ROUND(E21*I21,3),0)</f>
        <v>0.2</v>
      </c>
      <c r="F23" s="191" t="s">
        <v>46</v>
      </c>
      <c r="G23" s="192"/>
      <c r="H23" s="222" t="str">
        <f>+IF(E23=0,"",IF(AND(E23&gt;=MIN('F-2. MATRIZ PROB E IMPACTO.'!F7:H7,'F-2. MATRIZ PROB E IMPACTO.'!G8:H8,'F-2. MATRIZ PROB E IMPACTO.'!G9:H9,'F-2. MATRIZ PROB E IMPACTO.'!H10),E23&lt;=MAX('F-2. MATRIZ PROB E IMPACTO.'!F7:H7,'F-2. MATRIZ PROB E IMPACTO.'!G8:H8,'F-2. MATRIZ PROB E IMPACTO.'!G9:H9,'F-2. MATRIZ PROB E IMPACTO.'!H10)),"Alta Prioridad",IF(AND(E23&gt;=MIN('F-2. MATRIZ PROB E IMPACTO.'!E7:E8,'F-2. MATRIZ PROB E IMPACTO.'!F8:F10,'F-2. MATRIZ PROB E IMPACTO.'!G10,'F-2. MATRIZ PROB E IMPACTO.'!H11),E23&lt;=MAX('F-2. MATRIZ PROB E IMPACTO.'!E7:E8,'F-2. MATRIZ PROB E IMPACTO.'!F8:F10,'F-2. MATRIZ PROB E IMPACTO.'!G10,'F-2. MATRIZ PROB E IMPACTO.'!H11)),"Prioridad Moderada",IF(AND(E23&gt;=MIN('F-2. MATRIZ PROB E IMPACTO.'!D7:D11,'F-2. MATRIZ PROB E IMPACTO.'!E9:E11,'F-2. MATRIZ PROB E IMPACTO.'!F11,'F-2. MATRIZ PROB E IMPACTO.'!G11),E23&lt;=MAX('F-2. MATRIZ PROB E IMPACTO.'!D7:D11,'F-2. MATRIZ PROB E IMPACTO.'!E9:E11,'F-2. MATRIZ PROB E IMPACTO.'!F11,'F-2. MATRIZ PROB E IMPACTO.'!G11,)),"Baja Prioridad",""))))</f>
        <v>Alta Prioridad</v>
      </c>
      <c r="I23" s="223"/>
      <c r="J23" s="69"/>
      <c r="M23" s="71"/>
    </row>
    <row r="24" spans="1:13" s="70" customFormat="1" ht="15" customHeight="1">
      <c r="A24" s="178"/>
      <c r="B24" s="183"/>
      <c r="C24" s="220"/>
      <c r="D24" s="221"/>
      <c r="E24" s="186"/>
      <c r="F24" s="193"/>
      <c r="G24" s="194"/>
      <c r="H24" s="224"/>
      <c r="I24" s="225"/>
      <c r="J24" s="69"/>
      <c r="M24" s="71"/>
    </row>
    <row r="25" spans="1:9" ht="12.75" customHeight="1">
      <c r="A25" s="178">
        <v>5</v>
      </c>
      <c r="B25" s="180" t="s">
        <v>52</v>
      </c>
      <c r="C25" s="180"/>
      <c r="D25" s="180"/>
      <c r="E25" s="180"/>
      <c r="F25" s="180"/>
      <c r="G25" s="180"/>
      <c r="H25" s="180"/>
      <c r="I25" s="180"/>
    </row>
    <row r="26" spans="1:9" s="68" customFormat="1" ht="24.75" customHeight="1">
      <c r="A26" s="178"/>
      <c r="B26" s="187">
        <v>5.1</v>
      </c>
      <c r="C26" s="170" t="s">
        <v>69</v>
      </c>
      <c r="D26" s="171"/>
      <c r="E26" s="174" t="s">
        <v>47</v>
      </c>
      <c r="F26" s="174"/>
      <c r="G26" s="65"/>
      <c r="H26" s="40" t="s">
        <v>48</v>
      </c>
      <c r="I26" s="65" t="s">
        <v>104</v>
      </c>
    </row>
    <row r="27" spans="1:9" s="68" customFormat="1" ht="24.75" customHeight="1">
      <c r="A27" s="178"/>
      <c r="B27" s="188"/>
      <c r="C27" s="172"/>
      <c r="D27" s="173"/>
      <c r="E27" s="168" t="s">
        <v>72</v>
      </c>
      <c r="F27" s="169"/>
      <c r="G27" s="65"/>
      <c r="H27" s="40" t="s">
        <v>73</v>
      </c>
      <c r="I27" s="65"/>
    </row>
    <row r="28" spans="1:9" s="68" customFormat="1" ht="22.5" customHeight="1">
      <c r="A28" s="178"/>
      <c r="B28" s="41">
        <v>5.2</v>
      </c>
      <c r="C28" s="166" t="s">
        <v>97</v>
      </c>
      <c r="D28" s="167"/>
      <c r="E28" s="195" t="s">
        <v>214</v>
      </c>
      <c r="F28" s="195"/>
      <c r="G28" s="195"/>
      <c r="H28" s="195"/>
      <c r="I28" s="195"/>
    </row>
    <row r="29" spans="1:9" s="68" customFormat="1" ht="29.25" customHeight="1">
      <c r="A29" s="178"/>
      <c r="B29" s="35">
        <v>5.3</v>
      </c>
      <c r="C29" s="189" t="s">
        <v>68</v>
      </c>
      <c r="D29" s="189"/>
      <c r="E29" s="195" t="s">
        <v>264</v>
      </c>
      <c r="F29" s="195"/>
      <c r="G29" s="195"/>
      <c r="H29" s="195"/>
      <c r="I29" s="195"/>
    </row>
    <row r="30" spans="1:9" ht="11.25">
      <c r="A30" s="66"/>
      <c r="B30" s="66"/>
      <c r="C30" s="66"/>
      <c r="D30" s="66"/>
      <c r="E30" s="66"/>
      <c r="F30" s="66"/>
      <c r="G30" s="66"/>
      <c r="H30" s="66"/>
      <c r="I30" s="66"/>
    </row>
    <row r="31" spans="1:9" ht="11.25">
      <c r="A31" s="66"/>
      <c r="B31" s="66"/>
      <c r="C31" s="66"/>
      <c r="D31" s="66"/>
      <c r="E31" s="66"/>
      <c r="F31" s="66"/>
      <c r="G31" s="66"/>
      <c r="H31" s="66"/>
      <c r="I31" s="66"/>
    </row>
    <row r="32" spans="1:9" ht="11.25">
      <c r="A32" s="66"/>
      <c r="B32" s="66"/>
      <c r="C32" s="66"/>
      <c r="D32" s="66"/>
      <c r="E32" s="66"/>
      <c r="F32" s="66"/>
      <c r="G32" s="66"/>
      <c r="H32" s="66"/>
      <c r="I32" s="66"/>
    </row>
    <row r="33" spans="1:9" ht="11.25">
      <c r="A33" s="66"/>
      <c r="B33" s="66"/>
      <c r="C33" s="66"/>
      <c r="D33" s="66"/>
      <c r="E33" s="66"/>
      <c r="F33" s="66"/>
      <c r="G33" s="66"/>
      <c r="H33" s="66"/>
      <c r="I33" s="66"/>
    </row>
    <row r="34" spans="1:9" ht="18.75" customHeight="1">
      <c r="A34" s="66"/>
      <c r="B34" s="66"/>
      <c r="C34" s="291"/>
      <c r="D34" s="291"/>
      <c r="E34" s="291"/>
      <c r="F34" s="66"/>
      <c r="G34" s="291"/>
      <c r="H34" s="291"/>
      <c r="I34" s="291"/>
    </row>
    <row r="35" spans="1:9" ht="15" customHeight="1">
      <c r="A35" s="66"/>
      <c r="B35" s="66"/>
      <c r="C35" s="66"/>
      <c r="D35" s="66"/>
      <c r="E35" s="66"/>
      <c r="F35" s="66"/>
      <c r="G35" s="66"/>
      <c r="I35" s="66"/>
    </row>
    <row r="36" spans="1:9" ht="15" customHeight="1">
      <c r="A36" s="66"/>
      <c r="B36" s="66"/>
      <c r="C36" s="66"/>
      <c r="D36" s="66"/>
      <c r="E36" s="66"/>
      <c r="F36" s="66"/>
      <c r="G36" s="66"/>
      <c r="I36" s="66"/>
    </row>
  </sheetData>
  <sheetProtection/>
  <mergeCells count="56">
    <mergeCell ref="A1:I1"/>
    <mergeCell ref="A2:I2"/>
    <mergeCell ref="A3:A4"/>
    <mergeCell ref="B3:C4"/>
    <mergeCell ref="D3:E3"/>
    <mergeCell ref="F3:I3"/>
    <mergeCell ref="D4:E4"/>
    <mergeCell ref="F4:I4"/>
    <mergeCell ref="E11:F11"/>
    <mergeCell ref="G11:I11"/>
    <mergeCell ref="E13:F13"/>
    <mergeCell ref="G13:I13"/>
    <mergeCell ref="E12:F12"/>
    <mergeCell ref="G12:I12"/>
    <mergeCell ref="A5:A6"/>
    <mergeCell ref="B5:C6"/>
    <mergeCell ref="D5:E5"/>
    <mergeCell ref="F5:I5"/>
    <mergeCell ref="D6:E6"/>
    <mergeCell ref="F6:I6"/>
    <mergeCell ref="A7:A13"/>
    <mergeCell ref="B7:I7"/>
    <mergeCell ref="C8:D8"/>
    <mergeCell ref="E8:I8"/>
    <mergeCell ref="C9:D9"/>
    <mergeCell ref="E9:I9"/>
    <mergeCell ref="B10:B13"/>
    <mergeCell ref="C10:D13"/>
    <mergeCell ref="E10:F10"/>
    <mergeCell ref="G10:I10"/>
    <mergeCell ref="A14:A24"/>
    <mergeCell ref="B14:I14"/>
    <mergeCell ref="B15:B20"/>
    <mergeCell ref="C15:E15"/>
    <mergeCell ref="F15:F20"/>
    <mergeCell ref="G15:I15"/>
    <mergeCell ref="B22:B24"/>
    <mergeCell ref="C29:D29"/>
    <mergeCell ref="E29:I29"/>
    <mergeCell ref="C21:D21"/>
    <mergeCell ref="G21:H21"/>
    <mergeCell ref="C22:I22"/>
    <mergeCell ref="C23:D24"/>
    <mergeCell ref="E23:E24"/>
    <mergeCell ref="F23:G24"/>
    <mergeCell ref="H23:I24"/>
    <mergeCell ref="C34:E34"/>
    <mergeCell ref="G34:I34"/>
    <mergeCell ref="A25:A29"/>
    <mergeCell ref="B25:I25"/>
    <mergeCell ref="B26:B27"/>
    <mergeCell ref="C26:D27"/>
    <mergeCell ref="E26:F26"/>
    <mergeCell ref="E27:F27"/>
    <mergeCell ref="C28:D28"/>
    <mergeCell ref="E28:I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J14" sqref="J14"/>
    </sheetView>
  </sheetViews>
  <sheetFormatPr defaultColWidth="11.421875" defaultRowHeight="12.75"/>
  <cols>
    <col min="1" max="1" width="4.7109375" style="11" customWidth="1"/>
    <col min="2" max="2" width="4.28125" style="11" customWidth="1"/>
    <col min="3" max="3" width="13.8515625" style="11" customWidth="1"/>
    <col min="4" max="4" width="11.28125" style="11" customWidth="1"/>
    <col min="5" max="5" width="10.57421875" style="11" customWidth="1"/>
    <col min="6" max="6" width="4.28125" style="11" customWidth="1"/>
    <col min="7" max="7" width="8.00390625" style="11" customWidth="1"/>
    <col min="8" max="8" width="12.57421875" style="11" customWidth="1"/>
    <col min="9" max="9" width="14.28125" style="11" customWidth="1"/>
    <col min="10" max="16384" width="11.421875" style="67" customWidth="1"/>
  </cols>
  <sheetData>
    <row r="1" spans="1:10" ht="18" customHeight="1">
      <c r="A1" s="211" t="s">
        <v>53</v>
      </c>
      <c r="B1" s="212"/>
      <c r="C1" s="212"/>
      <c r="D1" s="212"/>
      <c r="E1" s="212"/>
      <c r="F1" s="212"/>
      <c r="G1" s="212"/>
      <c r="H1" s="212"/>
      <c r="I1" s="213"/>
      <c r="J1" s="76"/>
    </row>
    <row r="2" spans="1:9" ht="18" customHeight="1">
      <c r="A2" s="214" t="s">
        <v>85</v>
      </c>
      <c r="B2" s="215"/>
      <c r="C2" s="215"/>
      <c r="D2" s="215"/>
      <c r="E2" s="215"/>
      <c r="F2" s="215"/>
      <c r="G2" s="215"/>
      <c r="H2" s="215"/>
      <c r="I2" s="216"/>
    </row>
    <row r="3" spans="1:9" ht="24.75" customHeight="1">
      <c r="A3" s="202">
        <v>1</v>
      </c>
      <c r="B3" s="203" t="s">
        <v>5</v>
      </c>
      <c r="C3" s="204"/>
      <c r="D3" s="207" t="s">
        <v>6</v>
      </c>
      <c r="E3" s="207"/>
      <c r="F3" s="201" t="str">
        <f>+'ANEXO 2RF (1)'!F3:I3</f>
        <v> LOCALIDAD DE PIURA - PIURA - PIURA </v>
      </c>
      <c r="G3" s="201"/>
      <c r="H3" s="201"/>
      <c r="I3" s="201"/>
    </row>
    <row r="4" spans="1:9" ht="18.75" customHeight="1">
      <c r="A4" s="202"/>
      <c r="B4" s="205"/>
      <c r="C4" s="206"/>
      <c r="D4" s="207" t="s">
        <v>7</v>
      </c>
      <c r="E4" s="207"/>
      <c r="F4" s="297">
        <f>+'ANEXO 2RF (1)'!F4:I4</f>
        <v>44013</v>
      </c>
      <c r="G4" s="201"/>
      <c r="H4" s="201"/>
      <c r="I4" s="201"/>
    </row>
    <row r="5" spans="1:9" s="68" customFormat="1" ht="117.75" customHeight="1">
      <c r="A5" s="202">
        <v>2</v>
      </c>
      <c r="B5" s="203" t="s">
        <v>13</v>
      </c>
      <c r="C5" s="204"/>
      <c r="D5" s="207" t="s">
        <v>14</v>
      </c>
      <c r="E5" s="207"/>
      <c r="F5" s="288" t="str">
        <f>+'ANEXO 2RF (1)'!F5:I5</f>
        <v>"REPARACIÓN DE PISTA EN EL (LA) Y   VEREDAS EN LA URBANIZACIÓN QUINTA ANA MARÍA EN LA LOCALIDAD PIURA, DISTRITO DE PIURA, PROVINCIA PIURA, DEPARTAMENTO PIURA"</v>
      </c>
      <c r="G5" s="289"/>
      <c r="H5" s="289"/>
      <c r="I5" s="290"/>
    </row>
    <row r="6" spans="1:9" s="68" customFormat="1" ht="27" customHeight="1">
      <c r="A6" s="202"/>
      <c r="B6" s="205"/>
      <c r="C6" s="206"/>
      <c r="D6" s="207" t="s">
        <v>15</v>
      </c>
      <c r="E6" s="207"/>
      <c r="F6" s="201" t="str">
        <f>+'ANEXO 2RF (1)'!F6:I6</f>
        <v> LOCALIDAD DE PIURA - PIURA - PIURA </v>
      </c>
      <c r="G6" s="201"/>
      <c r="H6" s="201"/>
      <c r="I6" s="201"/>
    </row>
    <row r="7" spans="1:9" ht="12" customHeight="1">
      <c r="A7" s="178">
        <v>3</v>
      </c>
      <c r="B7" s="208" t="s">
        <v>21</v>
      </c>
      <c r="C7" s="209"/>
      <c r="D7" s="209"/>
      <c r="E7" s="209"/>
      <c r="F7" s="210"/>
      <c r="G7" s="210"/>
      <c r="H7" s="210"/>
      <c r="I7" s="210"/>
    </row>
    <row r="8" spans="1:9" ht="15.75" customHeight="1">
      <c r="A8" s="178"/>
      <c r="B8" s="34">
        <v>3.1</v>
      </c>
      <c r="C8" s="189" t="s">
        <v>16</v>
      </c>
      <c r="D8" s="189"/>
      <c r="E8" s="281" t="s">
        <v>291</v>
      </c>
      <c r="F8" s="281"/>
      <c r="G8" s="281"/>
      <c r="H8" s="281"/>
      <c r="I8" s="282"/>
    </row>
    <row r="9" spans="1:9" ht="29.25" customHeight="1">
      <c r="A9" s="178"/>
      <c r="B9" s="35">
        <v>3.2</v>
      </c>
      <c r="C9" s="189" t="s">
        <v>56</v>
      </c>
      <c r="D9" s="189"/>
      <c r="E9" s="283" t="s">
        <v>168</v>
      </c>
      <c r="F9" s="283"/>
      <c r="G9" s="283"/>
      <c r="H9" s="283"/>
      <c r="I9" s="284"/>
    </row>
    <row r="10" spans="1:9" ht="22.5" customHeight="1">
      <c r="A10" s="178"/>
      <c r="B10" s="196">
        <v>3.3</v>
      </c>
      <c r="C10" s="170" t="s">
        <v>17</v>
      </c>
      <c r="D10" s="197"/>
      <c r="E10" s="164" t="s">
        <v>18</v>
      </c>
      <c r="F10" s="164"/>
      <c r="G10" s="175" t="s">
        <v>169</v>
      </c>
      <c r="H10" s="176"/>
      <c r="I10" s="177"/>
    </row>
    <row r="11" spans="1:9" ht="21.75" customHeight="1">
      <c r="A11" s="178"/>
      <c r="B11" s="196"/>
      <c r="C11" s="198"/>
      <c r="D11" s="199"/>
      <c r="E11" s="164" t="s">
        <v>19</v>
      </c>
      <c r="F11" s="164"/>
      <c r="G11" s="175"/>
      <c r="H11" s="176"/>
      <c r="I11" s="177"/>
    </row>
    <row r="12" spans="1:9" ht="0.75" customHeight="1">
      <c r="A12" s="178"/>
      <c r="B12" s="196"/>
      <c r="C12" s="172"/>
      <c r="D12" s="200"/>
      <c r="E12" s="164" t="s">
        <v>20</v>
      </c>
      <c r="F12" s="164"/>
      <c r="G12" s="175"/>
      <c r="H12" s="176"/>
      <c r="I12" s="177"/>
    </row>
    <row r="13" spans="1:9" ht="12.75" customHeight="1">
      <c r="A13" s="178">
        <v>4</v>
      </c>
      <c r="B13" s="179" t="s">
        <v>22</v>
      </c>
      <c r="C13" s="179"/>
      <c r="D13" s="179"/>
      <c r="E13" s="179"/>
      <c r="F13" s="180"/>
      <c r="G13" s="180"/>
      <c r="H13" s="180"/>
      <c r="I13" s="180"/>
    </row>
    <row r="14" spans="1:9" ht="23.25" customHeight="1">
      <c r="A14" s="178"/>
      <c r="B14" s="187">
        <v>4.1</v>
      </c>
      <c r="C14" s="166" t="s">
        <v>23</v>
      </c>
      <c r="D14" s="184"/>
      <c r="E14" s="184"/>
      <c r="F14" s="187">
        <v>4.2</v>
      </c>
      <c r="G14" s="166" t="s">
        <v>24</v>
      </c>
      <c r="H14" s="184"/>
      <c r="I14" s="167"/>
    </row>
    <row r="15" spans="1:9" ht="25.5" customHeight="1">
      <c r="A15" s="178"/>
      <c r="B15" s="190"/>
      <c r="C15" s="12" t="s">
        <v>36</v>
      </c>
      <c r="D15" s="13">
        <f>+'ANEXO02RF (2)'!D16</f>
        <v>0.1</v>
      </c>
      <c r="E15" s="64"/>
      <c r="F15" s="190"/>
      <c r="G15" s="9" t="s">
        <v>32</v>
      </c>
      <c r="H15" s="10">
        <f>+'ANEXO02RF (2)'!H16</f>
        <v>0.05</v>
      </c>
      <c r="I15" s="64"/>
    </row>
    <row r="16" spans="1:9" ht="25.5" customHeight="1">
      <c r="A16" s="178"/>
      <c r="B16" s="190"/>
      <c r="C16" s="12" t="s">
        <v>30</v>
      </c>
      <c r="D16" s="13">
        <f>+'ANEXO02RF (2)'!D17</f>
        <v>0.3</v>
      </c>
      <c r="E16" s="64"/>
      <c r="F16" s="190"/>
      <c r="G16" s="9" t="s">
        <v>33</v>
      </c>
      <c r="H16" s="10">
        <f>+'ANEXO02RF (2)'!H17</f>
        <v>0.1</v>
      </c>
      <c r="I16" s="64"/>
    </row>
    <row r="17" spans="1:9" ht="25.5" customHeight="1">
      <c r="A17" s="178"/>
      <c r="B17" s="190"/>
      <c r="C17" s="12" t="s">
        <v>11</v>
      </c>
      <c r="D17" s="13">
        <f>+'ANEXO02RF (2)'!D18</f>
        <v>0.5</v>
      </c>
      <c r="E17" s="64" t="s">
        <v>104</v>
      </c>
      <c r="F17" s="190"/>
      <c r="G17" s="9" t="s">
        <v>34</v>
      </c>
      <c r="H17" s="10">
        <f>+'ANEXO02RF (2)'!H18</f>
        <v>0.2</v>
      </c>
      <c r="I17" s="64" t="s">
        <v>104</v>
      </c>
    </row>
    <row r="18" spans="1:9" ht="25.5" customHeight="1">
      <c r="A18" s="178"/>
      <c r="B18" s="190"/>
      <c r="C18" s="12" t="s">
        <v>31</v>
      </c>
      <c r="D18" s="13">
        <f>+'ANEXO02RF (2)'!D19</f>
        <v>0.7</v>
      </c>
      <c r="E18" s="64"/>
      <c r="F18" s="190"/>
      <c r="G18" s="9" t="s">
        <v>35</v>
      </c>
      <c r="H18" s="10">
        <f>+'ANEXO02RF (2)'!H19</f>
        <v>0.4</v>
      </c>
      <c r="I18" s="64"/>
    </row>
    <row r="19" spans="1:9" ht="25.5" customHeight="1">
      <c r="A19" s="178"/>
      <c r="B19" s="190"/>
      <c r="C19" s="9" t="s">
        <v>37</v>
      </c>
      <c r="D19" s="13">
        <f>+'ANEXO02RF (2)'!D20</f>
        <v>0.9</v>
      </c>
      <c r="E19" s="64"/>
      <c r="F19" s="190"/>
      <c r="G19" s="9" t="s">
        <v>38</v>
      </c>
      <c r="H19" s="10">
        <f>+'ANEXO02RF (2)'!H20</f>
        <v>0.8</v>
      </c>
      <c r="I19" s="64"/>
    </row>
    <row r="20" spans="1:9" ht="25.5" customHeight="1">
      <c r="A20" s="178"/>
      <c r="B20" s="14"/>
      <c r="C20" s="165" t="str">
        <f>_xlfn.IFERROR(INDEX(C15:E19,MATCH(IF(E15&gt;0,E15,IF(E16&gt;0,E16,IF(E17&gt;0,E17,IF(E18&gt;0,E18,IF(E19&gt;0,E19,""))))),E15:E19,0),1),"")</f>
        <v>Moderada </v>
      </c>
      <c r="D20" s="165"/>
      <c r="E20" s="16">
        <f>_xlfn.IFERROR(INDEX(D15:E19,MATCH(IF(E15&gt;0,E15,IF(E16&gt;0,E16,IF(E17&gt;0,E17,IF(E18&gt;0,E18,IF(E19&gt;0,E19,""))))),E15:E19,0),1),"")</f>
        <v>0.5</v>
      </c>
      <c r="F20" s="15"/>
      <c r="G20" s="165" t="str">
        <f>_xlfn.IFERROR(INDEX(G15:I19,MATCH(IF(I15&gt;0,I15,IF(I16&gt;0,I16,IF(I17&gt;0,I17,IF(I18&gt;0,I18,IF(I19&gt;0,I19,""))))),I15:I19,0),1),"")</f>
        <v>Moderado</v>
      </c>
      <c r="H20" s="165"/>
      <c r="I20" s="16">
        <f>_xlfn.IFERROR(INDEX(H15:I19,MATCH(IF(I15&gt;0,I15,IF(I16&gt;0,I16,IF(I17&gt;0,I17,IF(I18&gt;0,I18,IF(I19&gt;0,I19,""))))),I15:I19,0),1),"")</f>
        <v>0.2</v>
      </c>
    </row>
    <row r="21" spans="1:10" s="70" customFormat="1" ht="14.25" customHeight="1">
      <c r="A21" s="178"/>
      <c r="B21" s="181">
        <v>4.3</v>
      </c>
      <c r="C21" s="226" t="s">
        <v>39</v>
      </c>
      <c r="D21" s="227"/>
      <c r="E21" s="227"/>
      <c r="F21" s="227"/>
      <c r="G21" s="227"/>
      <c r="H21" s="227"/>
      <c r="I21" s="228"/>
      <c r="J21" s="69"/>
    </row>
    <row r="22" spans="1:13" s="70" customFormat="1" ht="24.75" customHeight="1">
      <c r="A22" s="178"/>
      <c r="B22" s="182"/>
      <c r="C22" s="218" t="s">
        <v>45</v>
      </c>
      <c r="D22" s="219"/>
      <c r="E22" s="185">
        <f>+_xlfn.IFERROR(ROUND(E20*I20,3),0)</f>
        <v>0.1</v>
      </c>
      <c r="F22" s="191" t="s">
        <v>46</v>
      </c>
      <c r="G22" s="192"/>
      <c r="H22" s="222" t="str">
        <f>+IF(E22=0,"",IF(AND(E22&gt;=MIN('F-2. MATRIZ PROB E IMPACTO.'!F6:H6,'F-2. MATRIZ PROB E IMPACTO.'!G7:H7,'F-2. MATRIZ PROB E IMPACTO.'!G8:H8,'F-2. MATRIZ PROB E IMPACTO.'!H9),E22&lt;=MAX('F-2. MATRIZ PROB E IMPACTO.'!F6:H6,'F-2. MATRIZ PROB E IMPACTO.'!G7:H7,'F-2. MATRIZ PROB E IMPACTO.'!G8:H8,'F-2. MATRIZ PROB E IMPACTO.'!H9)),"Alta Prioridad",IF(AND(E22&gt;=MIN('F-2. MATRIZ PROB E IMPACTO.'!E6:E7,'F-2. MATRIZ PROB E IMPACTO.'!F7:F9,'F-2. MATRIZ PROB E IMPACTO.'!G9,'F-2. MATRIZ PROB E IMPACTO.'!H10),E22&lt;=MAX('F-2. MATRIZ PROB E IMPACTO.'!E6:E7,'F-2. MATRIZ PROB E IMPACTO.'!F7:F9,'F-2. MATRIZ PROB E IMPACTO.'!G9,'F-2. MATRIZ PROB E IMPACTO.'!H10)),"Prioridad Moderada",IF(AND(E22&gt;=MIN('F-2. MATRIZ PROB E IMPACTO.'!D6:D10,'F-2. MATRIZ PROB E IMPACTO.'!E8:E10,'F-2. MATRIZ PROB E IMPACTO.'!F10,'F-2. MATRIZ PROB E IMPACTO.'!G10),E22&lt;=MAX('F-2. MATRIZ PROB E IMPACTO.'!D6:D10,'F-2. MATRIZ PROB E IMPACTO.'!E8:E10,'F-2. MATRIZ PROB E IMPACTO.'!F10,'F-2. MATRIZ PROB E IMPACTO.'!G10,)),"Baja Prioridad",""))))</f>
        <v>Prioridad Moderada</v>
      </c>
      <c r="I22" s="223"/>
      <c r="J22" s="69"/>
      <c r="M22" s="71"/>
    </row>
    <row r="23" spans="1:13" s="70" customFormat="1" ht="24.75" customHeight="1">
      <c r="A23" s="178"/>
      <c r="B23" s="183"/>
      <c r="C23" s="220"/>
      <c r="D23" s="221"/>
      <c r="E23" s="186"/>
      <c r="F23" s="193"/>
      <c r="G23" s="194"/>
      <c r="H23" s="224"/>
      <c r="I23" s="225"/>
      <c r="J23" s="69"/>
      <c r="M23" s="71"/>
    </row>
    <row r="24" spans="1:9" ht="12.75" customHeight="1">
      <c r="A24" s="178">
        <v>5</v>
      </c>
      <c r="B24" s="180" t="s">
        <v>52</v>
      </c>
      <c r="C24" s="180"/>
      <c r="D24" s="180"/>
      <c r="E24" s="180"/>
      <c r="F24" s="180"/>
      <c r="G24" s="180"/>
      <c r="H24" s="180"/>
      <c r="I24" s="180"/>
    </row>
    <row r="25" spans="1:9" s="68" customFormat="1" ht="24.75" customHeight="1">
      <c r="A25" s="178"/>
      <c r="B25" s="187">
        <v>5.1</v>
      </c>
      <c r="C25" s="170" t="s">
        <v>69</v>
      </c>
      <c r="D25" s="171"/>
      <c r="E25" s="174" t="s">
        <v>47</v>
      </c>
      <c r="F25" s="174"/>
      <c r="G25" s="65"/>
      <c r="H25" s="40" t="s">
        <v>48</v>
      </c>
      <c r="I25" s="65"/>
    </row>
    <row r="26" spans="1:9" s="68" customFormat="1" ht="24.75" customHeight="1">
      <c r="A26" s="178"/>
      <c r="B26" s="188"/>
      <c r="C26" s="172"/>
      <c r="D26" s="173"/>
      <c r="E26" s="168" t="s">
        <v>72</v>
      </c>
      <c r="F26" s="169"/>
      <c r="G26" s="65" t="s">
        <v>104</v>
      </c>
      <c r="H26" s="40" t="s">
        <v>73</v>
      </c>
      <c r="I26" s="65"/>
    </row>
    <row r="27" spans="1:9" s="68" customFormat="1" ht="21" customHeight="1">
      <c r="A27" s="178"/>
      <c r="B27" s="41">
        <v>5.2</v>
      </c>
      <c r="C27" s="166" t="s">
        <v>97</v>
      </c>
      <c r="D27" s="167"/>
      <c r="E27" s="159" t="s">
        <v>170</v>
      </c>
      <c r="F27" s="160"/>
      <c r="G27" s="160"/>
      <c r="H27" s="160"/>
      <c r="I27" s="161"/>
    </row>
    <row r="28" spans="1:9" s="68" customFormat="1" ht="34.5" customHeight="1">
      <c r="A28" s="178"/>
      <c r="B28" s="35">
        <v>5.3</v>
      </c>
      <c r="C28" s="189" t="s">
        <v>68</v>
      </c>
      <c r="D28" s="189"/>
      <c r="E28" s="195" t="s">
        <v>171</v>
      </c>
      <c r="F28" s="195"/>
      <c r="G28" s="195"/>
      <c r="H28" s="195"/>
      <c r="I28" s="195"/>
    </row>
    <row r="29" spans="1:9" ht="11.25">
      <c r="A29" s="66"/>
      <c r="B29" s="66"/>
      <c r="C29" s="66"/>
      <c r="D29" s="66"/>
      <c r="E29" s="66"/>
      <c r="F29" s="66"/>
      <c r="G29" s="66"/>
      <c r="H29" s="66"/>
      <c r="I29" s="66"/>
    </row>
    <row r="30" spans="1:9" ht="11.25">
      <c r="A30" s="66"/>
      <c r="B30" s="66"/>
      <c r="C30" s="66"/>
      <c r="D30" s="66"/>
      <c r="E30" s="66"/>
      <c r="F30" s="66"/>
      <c r="G30" s="66"/>
      <c r="H30" s="66"/>
      <c r="I30" s="66"/>
    </row>
    <row r="31" spans="1:9" ht="11.25">
      <c r="A31" s="66"/>
      <c r="B31" s="66"/>
      <c r="C31" s="66"/>
      <c r="D31" s="66"/>
      <c r="E31" s="66"/>
      <c r="F31" s="66"/>
      <c r="G31" s="66"/>
      <c r="H31" s="66"/>
      <c r="I31" s="66"/>
    </row>
    <row r="32" spans="1:9" ht="11.25">
      <c r="A32" s="66"/>
      <c r="B32" s="66"/>
      <c r="C32" s="66"/>
      <c r="D32" s="66"/>
      <c r="E32" s="66"/>
      <c r="F32" s="66"/>
      <c r="G32" s="66"/>
      <c r="H32" s="66"/>
      <c r="I32" s="66"/>
    </row>
    <row r="33" spans="1:9" ht="23.25" customHeight="1">
      <c r="A33" s="66"/>
      <c r="B33" s="66"/>
      <c r="C33" s="291"/>
      <c r="D33" s="291"/>
      <c r="E33" s="291"/>
      <c r="F33" s="66"/>
      <c r="G33" s="291"/>
      <c r="H33" s="291"/>
      <c r="I33" s="291"/>
    </row>
    <row r="34" spans="1:9" ht="15" customHeight="1">
      <c r="A34" s="66"/>
      <c r="B34" s="66"/>
      <c r="C34" s="66"/>
      <c r="D34" s="66"/>
      <c r="E34" s="66"/>
      <c r="F34" s="66"/>
      <c r="G34" s="66"/>
      <c r="I34" s="66"/>
    </row>
    <row r="35" spans="1:9" ht="15" customHeight="1">
      <c r="A35" s="66"/>
      <c r="B35" s="66"/>
      <c r="C35" s="66"/>
      <c r="D35" s="66"/>
      <c r="E35" s="66"/>
      <c r="F35" s="66"/>
      <c r="G35" s="66"/>
      <c r="I35" s="66"/>
    </row>
  </sheetData>
  <sheetProtection/>
  <mergeCells count="54">
    <mergeCell ref="A1:I1"/>
    <mergeCell ref="A2:I2"/>
    <mergeCell ref="A3:A4"/>
    <mergeCell ref="B3:C4"/>
    <mergeCell ref="D3:E3"/>
    <mergeCell ref="F3:I3"/>
    <mergeCell ref="E11:F11"/>
    <mergeCell ref="G11:I11"/>
    <mergeCell ref="E12:F12"/>
    <mergeCell ref="G12:I12"/>
    <mergeCell ref="D4:E4"/>
    <mergeCell ref="F4:I4"/>
    <mergeCell ref="A5:A6"/>
    <mergeCell ref="B5:C6"/>
    <mergeCell ref="D5:E5"/>
    <mergeCell ref="F5:I5"/>
    <mergeCell ref="D6:E6"/>
    <mergeCell ref="F6:I6"/>
    <mergeCell ref="A7:A12"/>
    <mergeCell ref="B7:I7"/>
    <mergeCell ref="C8:D8"/>
    <mergeCell ref="E8:I8"/>
    <mergeCell ref="C9:D9"/>
    <mergeCell ref="E9:I9"/>
    <mergeCell ref="B10:B12"/>
    <mergeCell ref="C10:D12"/>
    <mergeCell ref="E10:F10"/>
    <mergeCell ref="G10:I10"/>
    <mergeCell ref="A13:A23"/>
    <mergeCell ref="B13:I13"/>
    <mergeCell ref="B14:B19"/>
    <mergeCell ref="C14:E14"/>
    <mergeCell ref="F14:F19"/>
    <mergeCell ref="G14:I14"/>
    <mergeCell ref="B21:B23"/>
    <mergeCell ref="C28:D28"/>
    <mergeCell ref="E28:I28"/>
    <mergeCell ref="C20:D20"/>
    <mergeCell ref="G20:H20"/>
    <mergeCell ref="C21:I21"/>
    <mergeCell ref="C22:D23"/>
    <mergeCell ref="E22:E23"/>
    <mergeCell ref="F22:G23"/>
    <mergeCell ref="H22:I23"/>
    <mergeCell ref="C33:E33"/>
    <mergeCell ref="G33:I33"/>
    <mergeCell ref="A24:A28"/>
    <mergeCell ref="B24:I24"/>
    <mergeCell ref="B25:B26"/>
    <mergeCell ref="C25:D26"/>
    <mergeCell ref="E25:F25"/>
    <mergeCell ref="E26:F26"/>
    <mergeCell ref="C27:D27"/>
    <mergeCell ref="E27:I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="115" zoomScaleSheetLayoutView="115" zoomScalePageLayoutView="0" workbookViewId="0" topLeftCell="A1">
      <selection activeCell="E9" sqref="E9:I9"/>
    </sheetView>
  </sheetViews>
  <sheetFormatPr defaultColWidth="11.421875" defaultRowHeight="12.75"/>
  <cols>
    <col min="1" max="1" width="4.7109375" style="11" customWidth="1"/>
    <col min="2" max="2" width="4.28125" style="11" customWidth="1"/>
    <col min="3" max="3" width="13.8515625" style="11" customWidth="1"/>
    <col min="4" max="4" width="11.28125" style="11" customWidth="1"/>
    <col min="5" max="5" width="10.57421875" style="11" customWidth="1"/>
    <col min="6" max="6" width="4.28125" style="11" customWidth="1"/>
    <col min="7" max="7" width="8.00390625" style="11" customWidth="1"/>
    <col min="8" max="8" width="12.57421875" style="11" customWidth="1"/>
    <col min="9" max="9" width="14.28125" style="11" customWidth="1"/>
    <col min="10" max="16384" width="11.421875" style="67" customWidth="1"/>
  </cols>
  <sheetData>
    <row r="1" spans="1:10" ht="18" customHeight="1">
      <c r="A1" s="298" t="s">
        <v>53</v>
      </c>
      <c r="B1" s="299"/>
      <c r="C1" s="299"/>
      <c r="D1" s="299"/>
      <c r="E1" s="299"/>
      <c r="F1" s="299"/>
      <c r="G1" s="299"/>
      <c r="H1" s="299"/>
      <c r="I1" s="300"/>
      <c r="J1" s="76"/>
    </row>
    <row r="2" spans="1:9" ht="15.75" customHeight="1">
      <c r="A2" s="301" t="s">
        <v>85</v>
      </c>
      <c r="B2" s="215"/>
      <c r="C2" s="215"/>
      <c r="D2" s="215"/>
      <c r="E2" s="215"/>
      <c r="F2" s="215"/>
      <c r="G2" s="215"/>
      <c r="H2" s="215"/>
      <c r="I2" s="302"/>
    </row>
    <row r="3" spans="1:9" ht="22.5" customHeight="1">
      <c r="A3" s="303">
        <v>1</v>
      </c>
      <c r="B3" s="203" t="s">
        <v>5</v>
      </c>
      <c r="C3" s="204"/>
      <c r="D3" s="207" t="s">
        <v>6</v>
      </c>
      <c r="E3" s="207"/>
      <c r="F3" s="201" t="str">
        <f>+'ANEXO 2RE'!F3:I3</f>
        <v> LOCALIDAD DE PIURA - PIURA - PIURA </v>
      </c>
      <c r="G3" s="201"/>
      <c r="H3" s="201"/>
      <c r="I3" s="304"/>
    </row>
    <row r="4" spans="1:9" ht="18.75" customHeight="1">
      <c r="A4" s="303"/>
      <c r="B4" s="205"/>
      <c r="C4" s="206"/>
      <c r="D4" s="207" t="s">
        <v>7</v>
      </c>
      <c r="E4" s="207"/>
      <c r="F4" s="279">
        <f>+'ANEXO02RF (2)'!F4:I4</f>
        <v>44013</v>
      </c>
      <c r="G4" s="280"/>
      <c r="H4" s="280"/>
      <c r="I4" s="305"/>
    </row>
    <row r="5" spans="1:9" s="68" customFormat="1" ht="76.5" customHeight="1">
      <c r="A5" s="303">
        <v>2</v>
      </c>
      <c r="B5" s="203" t="s">
        <v>13</v>
      </c>
      <c r="C5" s="204"/>
      <c r="D5" s="207" t="s">
        <v>14</v>
      </c>
      <c r="E5" s="207"/>
      <c r="F5" s="288" t="str">
        <f>+'ANEXO 2RE'!F5:I5</f>
        <v>"REPARACIÓN DE PISTA EN EL (LA) Y   VEREDAS EN LA URBANIZACIÓN QUINTA ANA MARÍA EN LA LOCALIDAD PIURA, DISTRITO DE PIURA, PROVINCIA PIURA, DEPARTAMENTO PIURA"</v>
      </c>
      <c r="G5" s="289"/>
      <c r="H5" s="289"/>
      <c r="I5" s="306"/>
    </row>
    <row r="6" spans="1:9" s="68" customFormat="1" ht="26.25" customHeight="1">
      <c r="A6" s="303"/>
      <c r="B6" s="205"/>
      <c r="C6" s="206"/>
      <c r="D6" s="207" t="s">
        <v>15</v>
      </c>
      <c r="E6" s="207"/>
      <c r="F6" s="201" t="str">
        <f>+ANEXO02RA!F6:I6</f>
        <v> LOCALIDAD DE PIURA - PIURA - PIURA </v>
      </c>
      <c r="G6" s="201"/>
      <c r="H6" s="201"/>
      <c r="I6" s="304"/>
    </row>
    <row r="7" spans="1:9" ht="12" customHeight="1">
      <c r="A7" s="307">
        <v>3</v>
      </c>
      <c r="B7" s="208" t="s">
        <v>21</v>
      </c>
      <c r="C7" s="209"/>
      <c r="D7" s="209"/>
      <c r="E7" s="209"/>
      <c r="F7" s="210"/>
      <c r="G7" s="210"/>
      <c r="H7" s="210"/>
      <c r="I7" s="308"/>
    </row>
    <row r="8" spans="1:9" ht="21.75" customHeight="1">
      <c r="A8" s="307"/>
      <c r="B8" s="34">
        <v>3.1</v>
      </c>
      <c r="C8" s="189" t="s">
        <v>16</v>
      </c>
      <c r="D8" s="189"/>
      <c r="E8" s="281" t="s">
        <v>304</v>
      </c>
      <c r="F8" s="281"/>
      <c r="G8" s="281"/>
      <c r="H8" s="281"/>
      <c r="I8" s="282"/>
    </row>
    <row r="9" spans="1:9" ht="23.25" customHeight="1">
      <c r="A9" s="307"/>
      <c r="B9" s="35">
        <v>3.2</v>
      </c>
      <c r="C9" s="189" t="s">
        <v>56</v>
      </c>
      <c r="D9" s="189"/>
      <c r="E9" s="283" t="s">
        <v>128</v>
      </c>
      <c r="F9" s="283"/>
      <c r="G9" s="283"/>
      <c r="H9" s="283"/>
      <c r="I9" s="284"/>
    </row>
    <row r="10" spans="1:9" ht="26.25" customHeight="1">
      <c r="A10" s="307"/>
      <c r="B10" s="196">
        <v>3.3</v>
      </c>
      <c r="C10" s="170" t="s">
        <v>17</v>
      </c>
      <c r="D10" s="197"/>
      <c r="E10" s="164" t="s">
        <v>18</v>
      </c>
      <c r="F10" s="164"/>
      <c r="G10" s="175" t="s">
        <v>129</v>
      </c>
      <c r="H10" s="176"/>
      <c r="I10" s="309"/>
    </row>
    <row r="11" spans="1:9" ht="27" customHeight="1">
      <c r="A11" s="307"/>
      <c r="B11" s="196"/>
      <c r="C11" s="198"/>
      <c r="D11" s="199"/>
      <c r="E11" s="164" t="s">
        <v>19</v>
      </c>
      <c r="F11" s="164"/>
      <c r="G11" s="175" t="s">
        <v>130</v>
      </c>
      <c r="H11" s="176"/>
      <c r="I11" s="309"/>
    </row>
    <row r="12" spans="1:9" ht="24" customHeight="1">
      <c r="A12" s="307"/>
      <c r="B12" s="196"/>
      <c r="C12" s="172"/>
      <c r="D12" s="200"/>
      <c r="E12" s="164" t="s">
        <v>20</v>
      </c>
      <c r="F12" s="164"/>
      <c r="G12" s="175"/>
      <c r="H12" s="176"/>
      <c r="I12" s="309"/>
    </row>
    <row r="13" spans="1:9" ht="12.75" customHeight="1">
      <c r="A13" s="307">
        <v>4</v>
      </c>
      <c r="B13" s="179" t="s">
        <v>22</v>
      </c>
      <c r="C13" s="179"/>
      <c r="D13" s="179"/>
      <c r="E13" s="179"/>
      <c r="F13" s="180"/>
      <c r="G13" s="180"/>
      <c r="H13" s="180"/>
      <c r="I13" s="317"/>
    </row>
    <row r="14" spans="1:9" ht="23.25" customHeight="1">
      <c r="A14" s="307"/>
      <c r="B14" s="187">
        <v>4.1</v>
      </c>
      <c r="C14" s="166" t="s">
        <v>23</v>
      </c>
      <c r="D14" s="184"/>
      <c r="E14" s="184"/>
      <c r="F14" s="187">
        <v>4.2</v>
      </c>
      <c r="G14" s="166" t="s">
        <v>24</v>
      </c>
      <c r="H14" s="184"/>
      <c r="I14" s="310"/>
    </row>
    <row r="15" spans="1:9" ht="25.5" customHeight="1">
      <c r="A15" s="307"/>
      <c r="B15" s="190"/>
      <c r="C15" s="12" t="s">
        <v>36</v>
      </c>
      <c r="D15" s="13">
        <f>+'F-2. MATRIZ PROB E IMPACTO.'!C11</f>
        <v>0.1</v>
      </c>
      <c r="E15" s="64"/>
      <c r="F15" s="190"/>
      <c r="G15" s="9" t="s">
        <v>32</v>
      </c>
      <c r="H15" s="10">
        <f>+'F-2. MATRIZ PROB E IMPACTO.'!D12</f>
        <v>0.05</v>
      </c>
      <c r="I15" s="119"/>
    </row>
    <row r="16" spans="1:9" ht="25.5" customHeight="1">
      <c r="A16" s="307"/>
      <c r="B16" s="190"/>
      <c r="C16" s="12" t="s">
        <v>30</v>
      </c>
      <c r="D16" s="13">
        <f>+'F-2. MATRIZ PROB E IMPACTO.'!C10</f>
        <v>0.3</v>
      </c>
      <c r="E16" s="64"/>
      <c r="F16" s="190"/>
      <c r="G16" s="9" t="s">
        <v>33</v>
      </c>
      <c r="H16" s="10">
        <f>+'F-2. MATRIZ PROB E IMPACTO.'!E12</f>
        <v>0.1</v>
      </c>
      <c r="I16" s="119"/>
    </row>
    <row r="17" spans="1:9" ht="25.5" customHeight="1">
      <c r="A17" s="307"/>
      <c r="B17" s="190"/>
      <c r="C17" s="12" t="s">
        <v>11</v>
      </c>
      <c r="D17" s="13">
        <f>+'F-2. MATRIZ PROB E IMPACTO.'!C9</f>
        <v>0.5</v>
      </c>
      <c r="E17" s="64" t="s">
        <v>104</v>
      </c>
      <c r="F17" s="190"/>
      <c r="G17" s="9" t="s">
        <v>34</v>
      </c>
      <c r="H17" s="10">
        <f>+'F-2. MATRIZ PROB E IMPACTO.'!F12</f>
        <v>0.2</v>
      </c>
      <c r="I17" s="119" t="s">
        <v>104</v>
      </c>
    </row>
    <row r="18" spans="1:9" ht="25.5" customHeight="1">
      <c r="A18" s="307"/>
      <c r="B18" s="190"/>
      <c r="C18" s="12" t="s">
        <v>31</v>
      </c>
      <c r="D18" s="13">
        <f>+'F-2. MATRIZ PROB E IMPACTO.'!C8</f>
        <v>0.7</v>
      </c>
      <c r="E18" s="64"/>
      <c r="F18" s="190"/>
      <c r="G18" s="9" t="s">
        <v>35</v>
      </c>
      <c r="H18" s="10">
        <f>+'F-2. MATRIZ PROB E IMPACTO.'!G12</f>
        <v>0.4</v>
      </c>
      <c r="I18" s="119"/>
    </row>
    <row r="19" spans="1:9" ht="25.5" customHeight="1">
      <c r="A19" s="307"/>
      <c r="B19" s="190"/>
      <c r="C19" s="9" t="s">
        <v>37</v>
      </c>
      <c r="D19" s="13">
        <f>+'F-2. MATRIZ PROB E IMPACTO.'!C7</f>
        <v>0.9</v>
      </c>
      <c r="E19" s="64"/>
      <c r="F19" s="190"/>
      <c r="G19" s="9" t="s">
        <v>38</v>
      </c>
      <c r="H19" s="10">
        <f>+'F-2. MATRIZ PROB E IMPACTO.'!H12</f>
        <v>0.8</v>
      </c>
      <c r="I19" s="119"/>
    </row>
    <row r="20" spans="1:9" ht="21" customHeight="1">
      <c r="A20" s="307"/>
      <c r="B20" s="14"/>
      <c r="C20" s="165" t="str">
        <f>_xlfn.IFERROR(INDEX(C15:E19,MATCH(IF(E15&gt;0,E15,IF(E16&gt;0,E16,IF(E17&gt;0,E17,IF(E18&gt;0,E18,IF(E19&gt;0,E19,""))))),E15:E19,0),1),"")</f>
        <v>Moderada </v>
      </c>
      <c r="D20" s="165"/>
      <c r="E20" s="16">
        <f>_xlfn.IFERROR(INDEX(D15:E19,MATCH(IF(E15&gt;0,E15,IF(E16&gt;0,E16,IF(E17&gt;0,E17,IF(E18&gt;0,E18,IF(E19&gt;0,E19,""))))),E15:E19,0),1),"")</f>
        <v>0.5</v>
      </c>
      <c r="F20" s="15"/>
      <c r="G20" s="165" t="str">
        <f>_xlfn.IFERROR(INDEX(G15:I19,MATCH(IF(I15&gt;0,I15,IF(I16&gt;0,I16,IF(I17&gt;0,I17,IF(I18&gt;0,I18,IF(I19&gt;0,I19,""))))),I15:I19,0),1),"")</f>
        <v>Moderado</v>
      </c>
      <c r="H20" s="165"/>
      <c r="I20" s="120">
        <f>_xlfn.IFERROR(INDEX(H15:I19,MATCH(IF(I15&gt;0,I15,IF(I16&gt;0,I16,IF(I17&gt;0,I17,IF(I18&gt;0,I18,IF(I19&gt;0,I19,""))))),I15:I19,0),1),"")</f>
        <v>0.2</v>
      </c>
    </row>
    <row r="21" spans="1:10" s="70" customFormat="1" ht="14.25" customHeight="1">
      <c r="A21" s="307"/>
      <c r="B21" s="181">
        <v>4.3</v>
      </c>
      <c r="C21" s="226" t="s">
        <v>39</v>
      </c>
      <c r="D21" s="227"/>
      <c r="E21" s="227"/>
      <c r="F21" s="227"/>
      <c r="G21" s="227"/>
      <c r="H21" s="227"/>
      <c r="I21" s="311"/>
      <c r="J21" s="69"/>
    </row>
    <row r="22" spans="1:13" s="70" customFormat="1" ht="24.75" customHeight="1">
      <c r="A22" s="307"/>
      <c r="B22" s="182"/>
      <c r="C22" s="218" t="s">
        <v>45</v>
      </c>
      <c r="D22" s="219"/>
      <c r="E22" s="185">
        <f>+_xlfn.IFERROR(ROUND(E20*I20,3),0)</f>
        <v>0.1</v>
      </c>
      <c r="F22" s="191" t="s">
        <v>46</v>
      </c>
      <c r="G22" s="192"/>
      <c r="H22" s="222" t="str">
        <f>+IF(E22=0,"",IF(AND(E22&gt;=MIN('F-2. MATRIZ PROB E IMPACTO.'!F7:H7,'F-2. MATRIZ PROB E IMPACTO.'!G8:H8,'F-2. MATRIZ PROB E IMPACTO.'!G9:H9,'F-2. MATRIZ PROB E IMPACTO.'!H10),E22&lt;=MAX('F-2. MATRIZ PROB E IMPACTO.'!F7:H7,'F-2. MATRIZ PROB E IMPACTO.'!G8:H8,'F-2. MATRIZ PROB E IMPACTO.'!G9:H9,'F-2. MATRIZ PROB E IMPACTO.'!H10)),"Alta Prioridad",IF(AND(E22&gt;=MIN('F-2. MATRIZ PROB E IMPACTO.'!E7:E8,'F-2. MATRIZ PROB E IMPACTO.'!F8:F10,'F-2. MATRIZ PROB E IMPACTO.'!G10,'F-2. MATRIZ PROB E IMPACTO.'!H11),E22&lt;=MAX('F-2. MATRIZ PROB E IMPACTO.'!E7:E8,'F-2. MATRIZ PROB E IMPACTO.'!F8:F10,'F-2. MATRIZ PROB E IMPACTO.'!G10,'F-2. MATRIZ PROB E IMPACTO.'!H11)),"Prioridad Moderada",IF(AND(E22&gt;=MIN('F-2. MATRIZ PROB E IMPACTO.'!D7:D11,'F-2. MATRIZ PROB E IMPACTO.'!E9:E11,'F-2. MATRIZ PROB E IMPACTO.'!F11,'F-2. MATRIZ PROB E IMPACTO.'!G11),E22&lt;=MAX('F-2. MATRIZ PROB E IMPACTO.'!D7:D11,'F-2. MATRIZ PROB E IMPACTO.'!E9:E11,'F-2. MATRIZ PROB E IMPACTO.'!F11,'F-2. MATRIZ PROB E IMPACTO.'!G11,)),"Baja Prioridad",""))))</f>
        <v>Prioridad Moderada</v>
      </c>
      <c r="I22" s="318"/>
      <c r="J22" s="69"/>
      <c r="M22" s="71"/>
    </row>
    <row r="23" spans="1:13" s="70" customFormat="1" ht="24.75" customHeight="1">
      <c r="A23" s="307"/>
      <c r="B23" s="183"/>
      <c r="C23" s="220"/>
      <c r="D23" s="221"/>
      <c r="E23" s="186"/>
      <c r="F23" s="193"/>
      <c r="G23" s="194"/>
      <c r="H23" s="224"/>
      <c r="I23" s="319"/>
      <c r="J23" s="69"/>
      <c r="M23" s="71"/>
    </row>
    <row r="24" spans="1:9" ht="12.75" customHeight="1">
      <c r="A24" s="307">
        <v>5</v>
      </c>
      <c r="B24" s="180" t="s">
        <v>52</v>
      </c>
      <c r="C24" s="180"/>
      <c r="D24" s="180"/>
      <c r="E24" s="180"/>
      <c r="F24" s="180"/>
      <c r="G24" s="180"/>
      <c r="H24" s="180"/>
      <c r="I24" s="317"/>
    </row>
    <row r="25" spans="1:9" s="68" customFormat="1" ht="24.75" customHeight="1">
      <c r="A25" s="307"/>
      <c r="B25" s="187">
        <v>5.1</v>
      </c>
      <c r="C25" s="170" t="s">
        <v>69</v>
      </c>
      <c r="D25" s="171"/>
      <c r="E25" s="174" t="s">
        <v>47</v>
      </c>
      <c r="F25" s="174"/>
      <c r="G25" s="65" t="s">
        <v>104</v>
      </c>
      <c r="H25" s="40" t="s">
        <v>48</v>
      </c>
      <c r="I25" s="121"/>
    </row>
    <row r="26" spans="1:9" s="68" customFormat="1" ht="24.75" customHeight="1">
      <c r="A26" s="307"/>
      <c r="B26" s="188"/>
      <c r="C26" s="172"/>
      <c r="D26" s="173"/>
      <c r="E26" s="168" t="s">
        <v>72</v>
      </c>
      <c r="F26" s="169"/>
      <c r="G26" s="65"/>
      <c r="H26" s="40" t="s">
        <v>73</v>
      </c>
      <c r="I26" s="121"/>
    </row>
    <row r="27" spans="1:9" s="68" customFormat="1" ht="24.75" customHeight="1">
      <c r="A27" s="307"/>
      <c r="B27" s="41">
        <v>5.2</v>
      </c>
      <c r="C27" s="166" t="s">
        <v>97</v>
      </c>
      <c r="D27" s="167"/>
      <c r="E27" s="195" t="s">
        <v>254</v>
      </c>
      <c r="F27" s="195"/>
      <c r="G27" s="195"/>
      <c r="H27" s="195"/>
      <c r="I27" s="312"/>
    </row>
    <row r="28" spans="1:9" s="68" customFormat="1" ht="33.75" customHeight="1" thickBot="1">
      <c r="A28" s="316"/>
      <c r="B28" s="122">
        <v>5.3</v>
      </c>
      <c r="C28" s="313" t="s">
        <v>68</v>
      </c>
      <c r="D28" s="313"/>
      <c r="E28" s="314" t="s">
        <v>160</v>
      </c>
      <c r="F28" s="314"/>
      <c r="G28" s="314"/>
      <c r="H28" s="314"/>
      <c r="I28" s="315"/>
    </row>
    <row r="29" spans="1:9" ht="11.25">
      <c r="A29" s="66"/>
      <c r="B29" s="66"/>
      <c r="C29" s="66"/>
      <c r="D29" s="66"/>
      <c r="E29" s="66"/>
      <c r="F29" s="66"/>
      <c r="G29" s="66"/>
      <c r="H29" s="66"/>
      <c r="I29" s="66"/>
    </row>
    <row r="30" spans="1:9" ht="11.25">
      <c r="A30" s="66"/>
      <c r="B30" s="66"/>
      <c r="C30" s="66"/>
      <c r="D30" s="66"/>
      <c r="E30" s="66"/>
      <c r="F30" s="66"/>
      <c r="G30" s="66"/>
      <c r="H30" s="66"/>
      <c r="I30" s="66"/>
    </row>
    <row r="31" spans="1:9" ht="11.25">
      <c r="A31" s="66"/>
      <c r="B31" s="66"/>
      <c r="C31" s="66"/>
      <c r="D31" s="66"/>
      <c r="E31" s="66"/>
      <c r="F31" s="66"/>
      <c r="G31" s="66"/>
      <c r="H31" s="66"/>
      <c r="I31" s="66"/>
    </row>
    <row r="32" spans="1:9" ht="11.25">
      <c r="A32" s="66"/>
      <c r="B32" s="66"/>
      <c r="C32" s="66"/>
      <c r="D32" s="66"/>
      <c r="E32" s="66"/>
      <c r="F32" s="66"/>
      <c r="G32" s="66"/>
      <c r="H32" s="66"/>
      <c r="I32" s="66"/>
    </row>
    <row r="33" spans="1:9" ht="28.5" customHeight="1">
      <c r="A33" s="66"/>
      <c r="B33" s="66"/>
      <c r="C33" s="291"/>
      <c r="D33" s="291"/>
      <c r="E33" s="291"/>
      <c r="F33" s="66"/>
      <c r="G33" s="291"/>
      <c r="H33" s="291"/>
      <c r="I33" s="291"/>
    </row>
    <row r="34" spans="1:9" ht="15" customHeight="1">
      <c r="A34" s="66"/>
      <c r="B34" s="66"/>
      <c r="C34" s="85"/>
      <c r="D34" s="66"/>
      <c r="E34" s="66"/>
      <c r="F34" s="66"/>
      <c r="G34" s="66"/>
      <c r="I34" s="66"/>
    </row>
    <row r="35" spans="1:9" ht="15" customHeight="1">
      <c r="A35" s="66"/>
      <c r="B35" s="66"/>
      <c r="C35" s="66"/>
      <c r="D35" s="66"/>
      <c r="E35" s="66"/>
      <c r="F35" s="66"/>
      <c r="G35" s="66"/>
      <c r="I35" s="66"/>
    </row>
  </sheetData>
  <sheetProtection/>
  <mergeCells count="54">
    <mergeCell ref="A13:A23"/>
    <mergeCell ref="B13:I13"/>
    <mergeCell ref="E11:F11"/>
    <mergeCell ref="G11:I11"/>
    <mergeCell ref="E12:F12"/>
    <mergeCell ref="G12:I12"/>
    <mergeCell ref="F22:G23"/>
    <mergeCell ref="H22:I23"/>
    <mergeCell ref="B14:B19"/>
    <mergeCell ref="C14:E14"/>
    <mergeCell ref="A24:A28"/>
    <mergeCell ref="B24:I24"/>
    <mergeCell ref="B25:B26"/>
    <mergeCell ref="C25:D26"/>
    <mergeCell ref="E25:F25"/>
    <mergeCell ref="E26:F26"/>
    <mergeCell ref="C33:E33"/>
    <mergeCell ref="G33:I33"/>
    <mergeCell ref="C27:D27"/>
    <mergeCell ref="E27:I27"/>
    <mergeCell ref="C28:D28"/>
    <mergeCell ref="E28:I28"/>
    <mergeCell ref="F14:F19"/>
    <mergeCell ref="G14:I14"/>
    <mergeCell ref="B21:B23"/>
    <mergeCell ref="C21:I21"/>
    <mergeCell ref="C22:D23"/>
    <mergeCell ref="E22:E23"/>
    <mergeCell ref="C20:D20"/>
    <mergeCell ref="G20:H20"/>
    <mergeCell ref="A7:A12"/>
    <mergeCell ref="B7:I7"/>
    <mergeCell ref="C8:D8"/>
    <mergeCell ref="E8:I8"/>
    <mergeCell ref="C9:D9"/>
    <mergeCell ref="E9:I9"/>
    <mergeCell ref="B10:B12"/>
    <mergeCell ref="C10:D12"/>
    <mergeCell ref="E10:F10"/>
    <mergeCell ref="G10:I10"/>
    <mergeCell ref="A5:A6"/>
    <mergeCell ref="B5:C6"/>
    <mergeCell ref="D5:E5"/>
    <mergeCell ref="F5:I5"/>
    <mergeCell ref="D6:E6"/>
    <mergeCell ref="F6:I6"/>
    <mergeCell ref="A1:I1"/>
    <mergeCell ref="A2:I2"/>
    <mergeCell ref="A3:A4"/>
    <mergeCell ref="B3:C4"/>
    <mergeCell ref="D3:E3"/>
    <mergeCell ref="F3:I3"/>
    <mergeCell ref="D4:E4"/>
    <mergeCell ref="F4:I4"/>
  </mergeCell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="115" zoomScaleSheetLayoutView="115" zoomScalePageLayoutView="0" workbookViewId="0" topLeftCell="A1">
      <selection activeCell="E9" sqref="E9:I9"/>
    </sheetView>
  </sheetViews>
  <sheetFormatPr defaultColWidth="11.421875" defaultRowHeight="12.75"/>
  <cols>
    <col min="1" max="1" width="4.7109375" style="11" customWidth="1"/>
    <col min="2" max="2" width="4.28125" style="11" customWidth="1"/>
    <col min="3" max="3" width="13.8515625" style="11" customWidth="1"/>
    <col min="4" max="4" width="11.28125" style="11" customWidth="1"/>
    <col min="5" max="5" width="10.57421875" style="11" customWidth="1"/>
    <col min="6" max="6" width="4.28125" style="11" customWidth="1"/>
    <col min="7" max="7" width="8.00390625" style="11" customWidth="1"/>
    <col min="8" max="8" width="12.57421875" style="11" customWidth="1"/>
    <col min="9" max="9" width="14.28125" style="11" customWidth="1"/>
    <col min="10" max="16384" width="11.421875" style="67" customWidth="1"/>
  </cols>
  <sheetData>
    <row r="1" spans="1:10" ht="18" customHeight="1">
      <c r="A1" s="211" t="s">
        <v>53</v>
      </c>
      <c r="B1" s="212"/>
      <c r="C1" s="212"/>
      <c r="D1" s="212"/>
      <c r="E1" s="212"/>
      <c r="F1" s="212"/>
      <c r="G1" s="212"/>
      <c r="H1" s="212"/>
      <c r="I1" s="213"/>
      <c r="J1" s="76"/>
    </row>
    <row r="2" spans="1:9" ht="15.75" customHeight="1">
      <c r="A2" s="214" t="s">
        <v>85</v>
      </c>
      <c r="B2" s="215"/>
      <c r="C2" s="215"/>
      <c r="D2" s="215"/>
      <c r="E2" s="215"/>
      <c r="F2" s="215"/>
      <c r="G2" s="215"/>
      <c r="H2" s="215"/>
      <c r="I2" s="216"/>
    </row>
    <row r="3" spans="1:9" ht="26.25" customHeight="1">
      <c r="A3" s="202">
        <v>1</v>
      </c>
      <c r="B3" s="203" t="s">
        <v>5</v>
      </c>
      <c r="C3" s="204"/>
      <c r="D3" s="207" t="s">
        <v>6</v>
      </c>
      <c r="E3" s="207"/>
      <c r="F3" s="201" t="str">
        <f>+'ANEXO 2RE'!F3:I3</f>
        <v> LOCALIDAD DE PIURA - PIURA - PIURA </v>
      </c>
      <c r="G3" s="201"/>
      <c r="H3" s="201"/>
      <c r="I3" s="201"/>
    </row>
    <row r="4" spans="1:9" ht="18.75" customHeight="1">
      <c r="A4" s="202"/>
      <c r="B4" s="205"/>
      <c r="C4" s="206"/>
      <c r="D4" s="207" t="s">
        <v>7</v>
      </c>
      <c r="E4" s="207"/>
      <c r="F4" s="279">
        <f>+'ANEXO02RI (1)'!F4:I4</f>
        <v>44013</v>
      </c>
      <c r="G4" s="280"/>
      <c r="H4" s="280"/>
      <c r="I4" s="280"/>
    </row>
    <row r="5" spans="1:9" s="68" customFormat="1" ht="114.75" customHeight="1">
      <c r="A5" s="202">
        <v>2</v>
      </c>
      <c r="B5" s="203" t="s">
        <v>13</v>
      </c>
      <c r="C5" s="204"/>
      <c r="D5" s="207" t="s">
        <v>14</v>
      </c>
      <c r="E5" s="207"/>
      <c r="F5" s="288" t="str">
        <f>+'ANEXO 2RE'!F5:I5</f>
        <v>"REPARACIÓN DE PISTA EN EL (LA) Y   VEREDAS EN LA URBANIZACIÓN QUINTA ANA MARÍA EN LA LOCALIDAD PIURA, DISTRITO DE PIURA, PROVINCIA PIURA, DEPARTAMENTO PIURA"</v>
      </c>
      <c r="G5" s="289"/>
      <c r="H5" s="289"/>
      <c r="I5" s="290"/>
    </row>
    <row r="6" spans="1:9" s="68" customFormat="1" ht="31.5" customHeight="1">
      <c r="A6" s="202"/>
      <c r="B6" s="205"/>
      <c r="C6" s="206"/>
      <c r="D6" s="207" t="s">
        <v>15</v>
      </c>
      <c r="E6" s="207"/>
      <c r="F6" s="201" t="str">
        <f>+ANEXO02RA!F6:I6</f>
        <v> LOCALIDAD DE PIURA - PIURA - PIURA </v>
      </c>
      <c r="G6" s="201"/>
      <c r="H6" s="201"/>
      <c r="I6" s="201"/>
    </row>
    <row r="7" spans="1:9" ht="12" customHeight="1">
      <c r="A7" s="178">
        <v>3</v>
      </c>
      <c r="B7" s="208" t="s">
        <v>21</v>
      </c>
      <c r="C7" s="209"/>
      <c r="D7" s="209"/>
      <c r="E7" s="209"/>
      <c r="F7" s="210"/>
      <c r="G7" s="210"/>
      <c r="H7" s="210"/>
      <c r="I7" s="210"/>
    </row>
    <row r="8" spans="1:9" ht="21.75" customHeight="1">
      <c r="A8" s="178"/>
      <c r="B8" s="34">
        <v>3.1</v>
      </c>
      <c r="C8" s="189" t="s">
        <v>16</v>
      </c>
      <c r="D8" s="189"/>
      <c r="E8" s="320" t="s">
        <v>304</v>
      </c>
      <c r="F8" s="281"/>
      <c r="G8" s="281"/>
      <c r="H8" s="281"/>
      <c r="I8" s="282"/>
    </row>
    <row r="9" spans="1:9" ht="23.25" customHeight="1">
      <c r="A9" s="178"/>
      <c r="B9" s="35">
        <v>3.2</v>
      </c>
      <c r="C9" s="189" t="s">
        <v>56</v>
      </c>
      <c r="D9" s="189"/>
      <c r="E9" s="283" t="s">
        <v>143</v>
      </c>
      <c r="F9" s="283"/>
      <c r="G9" s="283"/>
      <c r="H9" s="283"/>
      <c r="I9" s="284"/>
    </row>
    <row r="10" spans="1:9" ht="22.5" customHeight="1">
      <c r="A10" s="178"/>
      <c r="B10" s="196">
        <v>3.3</v>
      </c>
      <c r="C10" s="170" t="s">
        <v>17</v>
      </c>
      <c r="D10" s="197"/>
      <c r="E10" s="164" t="s">
        <v>18</v>
      </c>
      <c r="F10" s="164"/>
      <c r="G10" s="195" t="s">
        <v>144</v>
      </c>
      <c r="H10" s="195"/>
      <c r="I10" s="195"/>
    </row>
    <row r="11" spans="1:9" ht="21.75" customHeight="1">
      <c r="A11" s="178"/>
      <c r="B11" s="196"/>
      <c r="C11" s="198"/>
      <c r="D11" s="199"/>
      <c r="E11" s="164" t="s">
        <v>19</v>
      </c>
      <c r="F11" s="164"/>
      <c r="G11" s="195" t="s">
        <v>145</v>
      </c>
      <c r="H11" s="195"/>
      <c r="I11" s="195"/>
    </row>
    <row r="12" spans="1:9" ht="24" customHeight="1">
      <c r="A12" s="178"/>
      <c r="B12" s="196"/>
      <c r="C12" s="172"/>
      <c r="D12" s="200"/>
      <c r="E12" s="164" t="s">
        <v>20</v>
      </c>
      <c r="F12" s="164"/>
      <c r="G12" s="175"/>
      <c r="H12" s="176"/>
      <c r="I12" s="177"/>
    </row>
    <row r="13" spans="1:9" ht="12.75" customHeight="1">
      <c r="A13" s="178">
        <v>4</v>
      </c>
      <c r="B13" s="179" t="s">
        <v>22</v>
      </c>
      <c r="C13" s="179"/>
      <c r="D13" s="179"/>
      <c r="E13" s="179"/>
      <c r="F13" s="180"/>
      <c r="G13" s="180"/>
      <c r="H13" s="180"/>
      <c r="I13" s="180"/>
    </row>
    <row r="14" spans="1:9" ht="23.25" customHeight="1">
      <c r="A14" s="178"/>
      <c r="B14" s="187">
        <v>4.1</v>
      </c>
      <c r="C14" s="166" t="s">
        <v>23</v>
      </c>
      <c r="D14" s="184"/>
      <c r="E14" s="184"/>
      <c r="F14" s="187">
        <v>4.2</v>
      </c>
      <c r="G14" s="166" t="s">
        <v>24</v>
      </c>
      <c r="H14" s="184"/>
      <c r="I14" s="167"/>
    </row>
    <row r="15" spans="1:9" ht="25.5" customHeight="1">
      <c r="A15" s="178"/>
      <c r="B15" s="190"/>
      <c r="C15" s="12" t="s">
        <v>36</v>
      </c>
      <c r="D15" s="13">
        <f>+'F-2. MATRIZ PROB E IMPACTO.'!C11</f>
        <v>0.1</v>
      </c>
      <c r="E15" s="64"/>
      <c r="F15" s="190"/>
      <c r="G15" s="9" t="s">
        <v>32</v>
      </c>
      <c r="H15" s="10">
        <f>+'F-2. MATRIZ PROB E IMPACTO.'!D12</f>
        <v>0.05</v>
      </c>
      <c r="I15" s="64"/>
    </row>
    <row r="16" spans="1:9" ht="25.5" customHeight="1">
      <c r="A16" s="178"/>
      <c r="B16" s="190"/>
      <c r="C16" s="12" t="s">
        <v>30</v>
      </c>
      <c r="D16" s="13">
        <f>+'F-2. MATRIZ PROB E IMPACTO.'!C10</f>
        <v>0.3</v>
      </c>
      <c r="E16" s="64"/>
      <c r="F16" s="190"/>
      <c r="G16" s="9" t="s">
        <v>33</v>
      </c>
      <c r="H16" s="10">
        <f>+'F-2. MATRIZ PROB E IMPACTO.'!E12</f>
        <v>0.1</v>
      </c>
      <c r="I16" s="64"/>
    </row>
    <row r="17" spans="1:9" ht="25.5" customHeight="1">
      <c r="A17" s="178"/>
      <c r="B17" s="190"/>
      <c r="C17" s="12" t="s">
        <v>11</v>
      </c>
      <c r="D17" s="13">
        <f>+'F-2. MATRIZ PROB E IMPACTO.'!C9</f>
        <v>0.5</v>
      </c>
      <c r="E17" s="64" t="s">
        <v>104</v>
      </c>
      <c r="F17" s="190"/>
      <c r="G17" s="9" t="s">
        <v>34</v>
      </c>
      <c r="H17" s="10">
        <f>+'F-2. MATRIZ PROB E IMPACTO.'!F12</f>
        <v>0.2</v>
      </c>
      <c r="I17" s="64" t="s">
        <v>104</v>
      </c>
    </row>
    <row r="18" spans="1:9" ht="25.5" customHeight="1">
      <c r="A18" s="178"/>
      <c r="B18" s="190"/>
      <c r="C18" s="12" t="s">
        <v>31</v>
      </c>
      <c r="D18" s="13">
        <f>+'F-2. MATRIZ PROB E IMPACTO.'!C8</f>
        <v>0.7</v>
      </c>
      <c r="E18" s="64"/>
      <c r="F18" s="190"/>
      <c r="G18" s="9" t="s">
        <v>35</v>
      </c>
      <c r="H18" s="10">
        <f>+'F-2. MATRIZ PROB E IMPACTO.'!G12</f>
        <v>0.4</v>
      </c>
      <c r="I18" s="64"/>
    </row>
    <row r="19" spans="1:9" ht="25.5" customHeight="1">
      <c r="A19" s="178"/>
      <c r="B19" s="190"/>
      <c r="C19" s="9" t="s">
        <v>37</v>
      </c>
      <c r="D19" s="13">
        <f>+'F-2. MATRIZ PROB E IMPACTO.'!C7</f>
        <v>0.9</v>
      </c>
      <c r="E19" s="64"/>
      <c r="F19" s="190"/>
      <c r="G19" s="9" t="s">
        <v>38</v>
      </c>
      <c r="H19" s="10">
        <f>+'F-2. MATRIZ PROB E IMPACTO.'!H12</f>
        <v>0.8</v>
      </c>
      <c r="I19" s="64"/>
    </row>
    <row r="20" spans="1:9" ht="25.5" customHeight="1">
      <c r="A20" s="178"/>
      <c r="B20" s="14"/>
      <c r="C20" s="165" t="str">
        <f>_xlfn.IFERROR(INDEX(C15:E19,MATCH(IF(E15&gt;0,E15,IF(E16&gt;0,E16,IF(E17&gt;0,E17,IF(E18&gt;0,E18,IF(E19&gt;0,E19,""))))),E15:E19,0),1),"")</f>
        <v>Moderada </v>
      </c>
      <c r="D20" s="165"/>
      <c r="E20" s="16">
        <f>_xlfn.IFERROR(INDEX(D15:E19,MATCH(IF(E15&gt;0,E15,IF(E16&gt;0,E16,IF(E17&gt;0,E17,IF(E18&gt;0,E18,IF(E19&gt;0,E19,""))))),E15:E19,0),1),"")</f>
        <v>0.5</v>
      </c>
      <c r="F20" s="15"/>
      <c r="G20" s="165" t="str">
        <f>_xlfn.IFERROR(INDEX(G15:I19,MATCH(IF(I15&gt;0,I15,IF(I16&gt;0,I16,IF(I17&gt;0,I17,IF(I18&gt;0,I18,IF(I19&gt;0,I19,""))))),I15:I19,0),1),"")</f>
        <v>Moderado</v>
      </c>
      <c r="H20" s="165"/>
      <c r="I20" s="16">
        <f>_xlfn.IFERROR(INDEX(H15:I19,MATCH(IF(I15&gt;0,I15,IF(I16&gt;0,I16,IF(I17&gt;0,I17,IF(I18&gt;0,I18,IF(I19&gt;0,I19,""))))),I15:I19,0),1),"")</f>
        <v>0.2</v>
      </c>
    </row>
    <row r="21" spans="1:10" s="70" customFormat="1" ht="14.25" customHeight="1">
      <c r="A21" s="178"/>
      <c r="B21" s="181">
        <v>4.3</v>
      </c>
      <c r="C21" s="226" t="s">
        <v>39</v>
      </c>
      <c r="D21" s="227"/>
      <c r="E21" s="227"/>
      <c r="F21" s="227"/>
      <c r="G21" s="227"/>
      <c r="H21" s="227"/>
      <c r="I21" s="228"/>
      <c r="J21" s="69"/>
    </row>
    <row r="22" spans="1:13" s="70" customFormat="1" ht="24.75" customHeight="1">
      <c r="A22" s="178"/>
      <c r="B22" s="182"/>
      <c r="C22" s="218" t="s">
        <v>45</v>
      </c>
      <c r="D22" s="219"/>
      <c r="E22" s="185">
        <f>+_xlfn.IFERROR(ROUND(E20*I20,3),0)</f>
        <v>0.1</v>
      </c>
      <c r="F22" s="191" t="s">
        <v>46</v>
      </c>
      <c r="G22" s="192"/>
      <c r="H22" s="222" t="str">
        <f>+IF(E22=0,"",IF(AND(E22&gt;=MIN('F-2. MATRIZ PROB E IMPACTO.'!F7:H7,'F-2. MATRIZ PROB E IMPACTO.'!G8:H8,'F-2. MATRIZ PROB E IMPACTO.'!G9:H9,'F-2. MATRIZ PROB E IMPACTO.'!H10),E22&lt;=MAX('F-2. MATRIZ PROB E IMPACTO.'!F7:H7,'F-2. MATRIZ PROB E IMPACTO.'!G8:H8,'F-2. MATRIZ PROB E IMPACTO.'!G9:H9,'F-2. MATRIZ PROB E IMPACTO.'!H10)),"Alta Prioridad",IF(AND(E22&gt;=MIN('F-2. MATRIZ PROB E IMPACTO.'!E7:E8,'F-2. MATRIZ PROB E IMPACTO.'!F8:F10,'F-2. MATRIZ PROB E IMPACTO.'!G10,'F-2. MATRIZ PROB E IMPACTO.'!H11),E22&lt;=MAX('F-2. MATRIZ PROB E IMPACTO.'!E7:E8,'F-2. MATRIZ PROB E IMPACTO.'!F8:F10,'F-2. MATRIZ PROB E IMPACTO.'!G10,'F-2. MATRIZ PROB E IMPACTO.'!H11)),"Prioridad Moderada",IF(AND(E22&gt;=MIN('F-2. MATRIZ PROB E IMPACTO.'!D7:D11,'F-2. MATRIZ PROB E IMPACTO.'!E9:E11,'F-2. MATRIZ PROB E IMPACTO.'!F11,'F-2. MATRIZ PROB E IMPACTO.'!G11),E22&lt;=MAX('F-2. MATRIZ PROB E IMPACTO.'!D7:D11,'F-2. MATRIZ PROB E IMPACTO.'!E9:E11,'F-2. MATRIZ PROB E IMPACTO.'!F11,'F-2. MATRIZ PROB E IMPACTO.'!G11,)),"Baja Prioridad",""))))</f>
        <v>Prioridad Moderada</v>
      </c>
      <c r="I22" s="223"/>
      <c r="J22" s="69"/>
      <c r="M22" s="71"/>
    </row>
    <row r="23" spans="1:13" s="70" customFormat="1" ht="17.25" customHeight="1">
      <c r="A23" s="178"/>
      <c r="B23" s="183"/>
      <c r="C23" s="220"/>
      <c r="D23" s="221"/>
      <c r="E23" s="186"/>
      <c r="F23" s="193"/>
      <c r="G23" s="194"/>
      <c r="H23" s="224"/>
      <c r="I23" s="225"/>
      <c r="J23" s="69"/>
      <c r="M23" s="71"/>
    </row>
    <row r="24" spans="1:9" ht="12.75" customHeight="1">
      <c r="A24" s="178">
        <v>5</v>
      </c>
      <c r="B24" s="180" t="s">
        <v>52</v>
      </c>
      <c r="C24" s="180"/>
      <c r="D24" s="180"/>
      <c r="E24" s="180"/>
      <c r="F24" s="180"/>
      <c r="G24" s="180"/>
      <c r="H24" s="180"/>
      <c r="I24" s="180"/>
    </row>
    <row r="25" spans="1:9" s="68" customFormat="1" ht="24.75" customHeight="1">
      <c r="A25" s="178"/>
      <c r="B25" s="187">
        <v>5.1</v>
      </c>
      <c r="C25" s="170" t="s">
        <v>69</v>
      </c>
      <c r="D25" s="171"/>
      <c r="E25" s="174" t="s">
        <v>47</v>
      </c>
      <c r="F25" s="174"/>
      <c r="G25" s="65" t="s">
        <v>155</v>
      </c>
      <c r="H25" s="40" t="s">
        <v>48</v>
      </c>
      <c r="I25" s="65"/>
    </row>
    <row r="26" spans="1:9" s="68" customFormat="1" ht="24.75" customHeight="1">
      <c r="A26" s="178"/>
      <c r="B26" s="188"/>
      <c r="C26" s="172"/>
      <c r="D26" s="173"/>
      <c r="E26" s="168" t="s">
        <v>72</v>
      </c>
      <c r="F26" s="169"/>
      <c r="G26" s="65"/>
      <c r="H26" s="40" t="s">
        <v>73</v>
      </c>
      <c r="I26" s="65"/>
    </row>
    <row r="27" spans="1:9" s="68" customFormat="1" ht="24.75" customHeight="1">
      <c r="A27" s="178"/>
      <c r="B27" s="41">
        <v>5.2</v>
      </c>
      <c r="C27" s="166" t="s">
        <v>97</v>
      </c>
      <c r="D27" s="167"/>
      <c r="E27" s="195" t="s">
        <v>146</v>
      </c>
      <c r="F27" s="195"/>
      <c r="G27" s="195"/>
      <c r="H27" s="195"/>
      <c r="I27" s="195"/>
    </row>
    <row r="28" spans="1:9" s="68" customFormat="1" ht="45" customHeight="1">
      <c r="A28" s="178"/>
      <c r="B28" s="35">
        <v>5.3</v>
      </c>
      <c r="C28" s="189" t="s">
        <v>68</v>
      </c>
      <c r="D28" s="189"/>
      <c r="E28" s="195" t="s">
        <v>161</v>
      </c>
      <c r="F28" s="195"/>
      <c r="G28" s="195"/>
      <c r="H28" s="195"/>
      <c r="I28" s="195"/>
    </row>
    <row r="29" spans="1:9" ht="11.25">
      <c r="A29" s="66"/>
      <c r="B29" s="66"/>
      <c r="C29" s="66"/>
      <c r="D29" s="66"/>
      <c r="E29" s="66"/>
      <c r="F29" s="66"/>
      <c r="G29" s="66"/>
      <c r="H29" s="66"/>
      <c r="I29" s="66"/>
    </row>
    <row r="30" spans="1:9" ht="11.25">
      <c r="A30" s="66"/>
      <c r="B30" s="66"/>
      <c r="C30" s="66"/>
      <c r="D30" s="66"/>
      <c r="E30" s="66"/>
      <c r="F30" s="66"/>
      <c r="G30" s="66"/>
      <c r="H30" s="66"/>
      <c r="I30" s="66"/>
    </row>
    <row r="31" spans="1:9" ht="11.25">
      <c r="A31" s="66"/>
      <c r="B31" s="66"/>
      <c r="C31" s="66"/>
      <c r="D31" s="66"/>
      <c r="E31" s="66"/>
      <c r="F31" s="66"/>
      <c r="G31" s="66"/>
      <c r="H31" s="66"/>
      <c r="I31" s="66"/>
    </row>
    <row r="32" spans="1:9" ht="11.25">
      <c r="A32" s="66"/>
      <c r="B32" s="66"/>
      <c r="C32" s="66"/>
      <c r="D32" s="66"/>
      <c r="E32" s="66"/>
      <c r="F32" s="66"/>
      <c r="G32" s="66"/>
      <c r="H32" s="66"/>
      <c r="I32" s="66"/>
    </row>
    <row r="33" spans="1:9" ht="28.5" customHeight="1">
      <c r="A33" s="66"/>
      <c r="B33" s="66"/>
      <c r="C33" s="291"/>
      <c r="D33" s="291"/>
      <c r="E33" s="291"/>
      <c r="F33" s="66"/>
      <c r="G33" s="291"/>
      <c r="H33" s="291"/>
      <c r="I33" s="291"/>
    </row>
    <row r="34" spans="1:9" ht="15" customHeight="1">
      <c r="A34" s="66"/>
      <c r="B34" s="66"/>
      <c r="C34" s="85"/>
      <c r="D34" s="66"/>
      <c r="E34" s="66"/>
      <c r="F34" s="66"/>
      <c r="G34" s="66"/>
      <c r="I34" s="66"/>
    </row>
    <row r="35" spans="1:9" ht="15" customHeight="1">
      <c r="A35" s="66"/>
      <c r="B35" s="66"/>
      <c r="C35" s="66"/>
      <c r="D35" s="66"/>
      <c r="E35" s="66"/>
      <c r="F35" s="66"/>
      <c r="G35" s="66"/>
      <c r="I35" s="66"/>
    </row>
  </sheetData>
  <sheetProtection/>
  <mergeCells count="54">
    <mergeCell ref="A13:A23"/>
    <mergeCell ref="B13:I13"/>
    <mergeCell ref="E11:F11"/>
    <mergeCell ref="G11:I11"/>
    <mergeCell ref="E12:F12"/>
    <mergeCell ref="G12:I12"/>
    <mergeCell ref="F22:G23"/>
    <mergeCell ref="H22:I23"/>
    <mergeCell ref="B14:B19"/>
    <mergeCell ref="C14:E14"/>
    <mergeCell ref="A24:A28"/>
    <mergeCell ref="B24:I24"/>
    <mergeCell ref="B25:B26"/>
    <mergeCell ref="C25:D26"/>
    <mergeCell ref="E25:F25"/>
    <mergeCell ref="E26:F26"/>
    <mergeCell ref="C33:E33"/>
    <mergeCell ref="G33:I33"/>
    <mergeCell ref="C27:D27"/>
    <mergeCell ref="E27:I27"/>
    <mergeCell ref="C28:D28"/>
    <mergeCell ref="E28:I28"/>
    <mergeCell ref="F14:F19"/>
    <mergeCell ref="G14:I14"/>
    <mergeCell ref="B21:B23"/>
    <mergeCell ref="C21:I21"/>
    <mergeCell ref="C22:D23"/>
    <mergeCell ref="E22:E23"/>
    <mergeCell ref="C20:D20"/>
    <mergeCell ref="G20:H20"/>
    <mergeCell ref="A7:A12"/>
    <mergeCell ref="B7:I7"/>
    <mergeCell ref="C8:D8"/>
    <mergeCell ref="E8:I8"/>
    <mergeCell ref="C9:D9"/>
    <mergeCell ref="E9:I9"/>
    <mergeCell ref="B10:B12"/>
    <mergeCell ref="C10:D12"/>
    <mergeCell ref="E10:F10"/>
    <mergeCell ref="G10:I10"/>
    <mergeCell ref="A5:A6"/>
    <mergeCell ref="B5:C6"/>
    <mergeCell ref="D5:E5"/>
    <mergeCell ref="F5:I5"/>
    <mergeCell ref="D6:E6"/>
    <mergeCell ref="F6:I6"/>
    <mergeCell ref="A1:I1"/>
    <mergeCell ref="A2:I2"/>
    <mergeCell ref="A3:A4"/>
    <mergeCell ref="B3:C4"/>
    <mergeCell ref="D3:E3"/>
    <mergeCell ref="F3:I3"/>
    <mergeCell ref="D4:E4"/>
    <mergeCell ref="F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37"/>
  <sheetViews>
    <sheetView zoomScaleSheetLayoutView="100" workbookViewId="0" topLeftCell="A1">
      <pane ySplit="2" topLeftCell="A3" activePane="bottomLeft" state="frozen"/>
      <selection pane="topLeft" activeCell="A1" sqref="A1"/>
      <selection pane="bottomLeft" activeCell="L13" sqref="L13"/>
    </sheetView>
  </sheetViews>
  <sheetFormatPr defaultColWidth="11.421875" defaultRowHeight="12.75"/>
  <cols>
    <col min="1" max="1" width="4.7109375" style="11" customWidth="1"/>
    <col min="2" max="2" width="4.28125" style="11" customWidth="1"/>
    <col min="3" max="3" width="13.8515625" style="11" customWidth="1"/>
    <col min="4" max="4" width="11.28125" style="11" customWidth="1"/>
    <col min="5" max="5" width="10.57421875" style="11" customWidth="1"/>
    <col min="6" max="6" width="4.28125" style="11" customWidth="1"/>
    <col min="7" max="7" width="8.00390625" style="11" customWidth="1"/>
    <col min="8" max="8" width="12.57421875" style="11" customWidth="1"/>
    <col min="9" max="9" width="14.28125" style="11" customWidth="1"/>
    <col min="10" max="16384" width="11.421875" style="67" customWidth="1"/>
  </cols>
  <sheetData>
    <row r="1" spans="1:10" ht="18" customHeight="1">
      <c r="A1" s="211" t="s">
        <v>53</v>
      </c>
      <c r="B1" s="212"/>
      <c r="C1" s="212"/>
      <c r="D1" s="212"/>
      <c r="E1" s="212"/>
      <c r="F1" s="212"/>
      <c r="G1" s="212"/>
      <c r="H1" s="212"/>
      <c r="I1" s="213"/>
      <c r="J1" s="76" t="s">
        <v>4</v>
      </c>
    </row>
    <row r="2" spans="1:9" ht="18" customHeight="1">
      <c r="A2" s="214" t="s">
        <v>85</v>
      </c>
      <c r="B2" s="215"/>
      <c r="C2" s="215"/>
      <c r="D2" s="215"/>
      <c r="E2" s="215"/>
      <c r="F2" s="215"/>
      <c r="G2" s="215"/>
      <c r="H2" s="215"/>
      <c r="I2" s="216"/>
    </row>
    <row r="3" spans="1:9" ht="18" customHeight="1">
      <c r="A3" s="202">
        <v>1</v>
      </c>
      <c r="B3" s="203" t="s">
        <v>5</v>
      </c>
      <c r="C3" s="204"/>
      <c r="D3" s="207" t="s">
        <v>6</v>
      </c>
      <c r="E3" s="207"/>
      <c r="F3" s="201"/>
      <c r="G3" s="201"/>
      <c r="H3" s="201"/>
      <c r="I3" s="201"/>
    </row>
    <row r="4" spans="1:9" ht="18.75" customHeight="1">
      <c r="A4" s="202"/>
      <c r="B4" s="205"/>
      <c r="C4" s="206"/>
      <c r="D4" s="207" t="s">
        <v>7</v>
      </c>
      <c r="E4" s="207"/>
      <c r="F4" s="201"/>
      <c r="G4" s="201"/>
      <c r="H4" s="201"/>
      <c r="I4" s="201"/>
    </row>
    <row r="5" spans="1:9" s="68" customFormat="1" ht="20.25" customHeight="1">
      <c r="A5" s="202">
        <v>2</v>
      </c>
      <c r="B5" s="203" t="s">
        <v>13</v>
      </c>
      <c r="C5" s="204"/>
      <c r="D5" s="207" t="s">
        <v>14</v>
      </c>
      <c r="E5" s="207"/>
      <c r="F5" s="201"/>
      <c r="G5" s="201"/>
      <c r="H5" s="201"/>
      <c r="I5" s="201"/>
    </row>
    <row r="6" spans="1:9" s="68" customFormat="1" ht="21" customHeight="1">
      <c r="A6" s="202"/>
      <c r="B6" s="205"/>
      <c r="C6" s="206"/>
      <c r="D6" s="207" t="s">
        <v>15</v>
      </c>
      <c r="E6" s="207"/>
      <c r="F6" s="201"/>
      <c r="G6" s="201"/>
      <c r="H6" s="201"/>
      <c r="I6" s="201"/>
    </row>
    <row r="7" spans="1:9" ht="12" customHeight="1">
      <c r="A7" s="178">
        <v>3</v>
      </c>
      <c r="B7" s="208" t="s">
        <v>21</v>
      </c>
      <c r="C7" s="209"/>
      <c r="D7" s="209"/>
      <c r="E7" s="209"/>
      <c r="F7" s="210"/>
      <c r="G7" s="210"/>
      <c r="H7" s="210"/>
      <c r="I7" s="210"/>
    </row>
    <row r="8" spans="1:9" ht="21.75" customHeight="1">
      <c r="A8" s="178"/>
      <c r="B8" s="34">
        <v>3.1</v>
      </c>
      <c r="C8" s="189" t="s">
        <v>16</v>
      </c>
      <c r="D8" s="189"/>
      <c r="E8" s="162"/>
      <c r="F8" s="162"/>
      <c r="G8" s="162"/>
      <c r="H8" s="162"/>
      <c r="I8" s="163"/>
    </row>
    <row r="9" spans="1:9" ht="23.25" customHeight="1">
      <c r="A9" s="178"/>
      <c r="B9" s="35">
        <v>3.2</v>
      </c>
      <c r="C9" s="189" t="s">
        <v>56</v>
      </c>
      <c r="D9" s="189"/>
      <c r="E9" s="162"/>
      <c r="F9" s="162"/>
      <c r="G9" s="162"/>
      <c r="H9" s="162"/>
      <c r="I9" s="163"/>
    </row>
    <row r="10" spans="1:9" ht="22.5" customHeight="1">
      <c r="A10" s="178"/>
      <c r="B10" s="196">
        <v>3.3</v>
      </c>
      <c r="C10" s="170" t="s">
        <v>17</v>
      </c>
      <c r="D10" s="197"/>
      <c r="E10" s="164" t="s">
        <v>18</v>
      </c>
      <c r="F10" s="164"/>
      <c r="G10" s="175"/>
      <c r="H10" s="176"/>
      <c r="I10" s="177"/>
    </row>
    <row r="11" spans="1:9" ht="21.75" customHeight="1">
      <c r="A11" s="178"/>
      <c r="B11" s="196"/>
      <c r="C11" s="198"/>
      <c r="D11" s="199"/>
      <c r="E11" s="164" t="s">
        <v>19</v>
      </c>
      <c r="F11" s="164"/>
      <c r="G11" s="175"/>
      <c r="H11" s="176"/>
      <c r="I11" s="177"/>
    </row>
    <row r="12" spans="1:9" ht="24" customHeight="1">
      <c r="A12" s="178"/>
      <c r="B12" s="196"/>
      <c r="C12" s="172"/>
      <c r="D12" s="200"/>
      <c r="E12" s="164" t="s">
        <v>20</v>
      </c>
      <c r="F12" s="164"/>
      <c r="G12" s="175"/>
      <c r="H12" s="176"/>
      <c r="I12" s="177"/>
    </row>
    <row r="13" spans="1:9" ht="12.75" customHeight="1">
      <c r="A13" s="178">
        <v>4</v>
      </c>
      <c r="B13" s="179" t="s">
        <v>22</v>
      </c>
      <c r="C13" s="179"/>
      <c r="D13" s="179"/>
      <c r="E13" s="179"/>
      <c r="F13" s="180"/>
      <c r="G13" s="180"/>
      <c r="H13" s="180"/>
      <c r="I13" s="180"/>
    </row>
    <row r="14" spans="1:9" ht="23.25" customHeight="1">
      <c r="A14" s="178"/>
      <c r="B14" s="187">
        <v>4.1</v>
      </c>
      <c r="C14" s="166" t="s">
        <v>23</v>
      </c>
      <c r="D14" s="184"/>
      <c r="E14" s="184"/>
      <c r="F14" s="187">
        <v>4.2</v>
      </c>
      <c r="G14" s="166" t="s">
        <v>24</v>
      </c>
      <c r="H14" s="184"/>
      <c r="I14" s="167"/>
    </row>
    <row r="15" spans="1:9" ht="25.5" customHeight="1">
      <c r="A15" s="178"/>
      <c r="B15" s="190"/>
      <c r="C15" s="12" t="s">
        <v>36</v>
      </c>
      <c r="D15" s="13">
        <f>+'F-2. MATRIZ PROB E IMPACTO.'!C11</f>
        <v>0.1</v>
      </c>
      <c r="E15" s="64"/>
      <c r="F15" s="190"/>
      <c r="G15" s="9" t="s">
        <v>32</v>
      </c>
      <c r="H15" s="10">
        <f>+'F-2. MATRIZ PROB E IMPACTO.'!D12</f>
        <v>0.05</v>
      </c>
      <c r="I15" s="64"/>
    </row>
    <row r="16" spans="1:9" ht="25.5" customHeight="1">
      <c r="A16" s="178"/>
      <c r="B16" s="190"/>
      <c r="C16" s="12" t="s">
        <v>30</v>
      </c>
      <c r="D16" s="13">
        <f>+'F-2. MATRIZ PROB E IMPACTO.'!C10</f>
        <v>0.3</v>
      </c>
      <c r="E16" s="64"/>
      <c r="F16" s="190"/>
      <c r="G16" s="9" t="s">
        <v>33</v>
      </c>
      <c r="H16" s="10">
        <f>+'F-2. MATRIZ PROB E IMPACTO.'!E12</f>
        <v>0.1</v>
      </c>
      <c r="I16" s="64"/>
    </row>
    <row r="17" spans="1:9" ht="25.5" customHeight="1">
      <c r="A17" s="178"/>
      <c r="B17" s="190"/>
      <c r="C17" s="12" t="s">
        <v>11</v>
      </c>
      <c r="D17" s="13">
        <f>+'F-2. MATRIZ PROB E IMPACTO.'!C9</f>
        <v>0.5</v>
      </c>
      <c r="E17" s="64"/>
      <c r="F17" s="190"/>
      <c r="G17" s="9" t="s">
        <v>34</v>
      </c>
      <c r="H17" s="10">
        <f>+'F-2. MATRIZ PROB E IMPACTO.'!F12</f>
        <v>0.2</v>
      </c>
      <c r="I17" s="64"/>
    </row>
    <row r="18" spans="1:9" ht="25.5" customHeight="1">
      <c r="A18" s="178"/>
      <c r="B18" s="190"/>
      <c r="C18" s="12" t="s">
        <v>31</v>
      </c>
      <c r="D18" s="13">
        <f>+'F-2. MATRIZ PROB E IMPACTO.'!C8</f>
        <v>0.7</v>
      </c>
      <c r="E18" s="64"/>
      <c r="F18" s="190"/>
      <c r="G18" s="9" t="s">
        <v>35</v>
      </c>
      <c r="H18" s="10">
        <f>+'F-2. MATRIZ PROB E IMPACTO.'!G12</f>
        <v>0.4</v>
      </c>
      <c r="I18" s="64"/>
    </row>
    <row r="19" spans="1:9" ht="25.5" customHeight="1">
      <c r="A19" s="178"/>
      <c r="B19" s="190"/>
      <c r="C19" s="9" t="s">
        <v>37</v>
      </c>
      <c r="D19" s="13">
        <f>+'F-2. MATRIZ PROB E IMPACTO.'!C7</f>
        <v>0.9</v>
      </c>
      <c r="E19" s="64"/>
      <c r="F19" s="190"/>
      <c r="G19" s="9" t="s">
        <v>38</v>
      </c>
      <c r="H19" s="10">
        <f>+'F-2. MATRIZ PROB E IMPACTO.'!H12</f>
        <v>0.8</v>
      </c>
      <c r="I19" s="64"/>
    </row>
    <row r="20" spans="1:9" ht="25.5" customHeight="1">
      <c r="A20" s="178"/>
      <c r="B20" s="14"/>
      <c r="C20" s="165">
        <f>_xlfn.IFERROR(INDEX(C15:E19,MATCH(IF(E15&gt;0,E15,IF(E16&gt;0,E16,IF(E17&gt;0,E17,IF(E18&gt;0,E18,IF(E19&gt;0,E19,""))))),E15:E19,0),1),"")</f>
      </c>
      <c r="D20" s="165"/>
      <c r="E20" s="16">
        <f>_xlfn.IFERROR(INDEX(D15:E19,MATCH(IF(E15&gt;0,E15,IF(E16&gt;0,E16,IF(E17&gt;0,E17,IF(E18&gt;0,E18,IF(E19&gt;0,E19,""))))),E15:E19,0),1),"")</f>
      </c>
      <c r="F20" s="15"/>
      <c r="G20" s="165">
        <f>_xlfn.IFERROR(INDEX(G15:I19,MATCH(IF(I15&gt;0,I15,IF(I16&gt;0,I16,IF(I17&gt;0,I17,IF(I18&gt;0,I18,IF(I19&gt;0,I19,""))))),I15:I19,0),1),"")</f>
      </c>
      <c r="H20" s="165"/>
      <c r="I20" s="16">
        <f>_xlfn.IFERROR(INDEX(H15:I19,MATCH(IF(I15&gt;0,I15,IF(I16&gt;0,I16,IF(I17&gt;0,I17,IF(I18&gt;0,I18,IF(I19&gt;0,I19,""))))),I15:I19,0),1),"")</f>
      </c>
    </row>
    <row r="21" spans="1:10" s="70" customFormat="1" ht="14.25" customHeight="1">
      <c r="A21" s="178"/>
      <c r="B21" s="181">
        <v>4.3</v>
      </c>
      <c r="C21" s="226" t="s">
        <v>39</v>
      </c>
      <c r="D21" s="227"/>
      <c r="E21" s="227"/>
      <c r="F21" s="227"/>
      <c r="G21" s="227"/>
      <c r="H21" s="227"/>
      <c r="I21" s="228"/>
      <c r="J21" s="69"/>
    </row>
    <row r="22" spans="1:13" s="70" customFormat="1" ht="24.75" customHeight="1">
      <c r="A22" s="178"/>
      <c r="B22" s="182"/>
      <c r="C22" s="218" t="s">
        <v>45</v>
      </c>
      <c r="D22" s="219"/>
      <c r="E22" s="185">
        <f>+_xlfn.IFERROR(ROUND(E20*I20,3),0)</f>
        <v>0</v>
      </c>
      <c r="F22" s="191" t="s">
        <v>46</v>
      </c>
      <c r="G22" s="192"/>
      <c r="H22" s="222">
        <f>+IF(E22=0,"",IF(AND(E22&gt;=MIN('F-2. MATRIZ PROB E IMPACTO.'!F7:H7,'F-2. MATRIZ PROB E IMPACTO.'!G8:H8,'F-2. MATRIZ PROB E IMPACTO.'!G9:H9,'F-2. MATRIZ PROB E IMPACTO.'!H10),E22&lt;=MAX('F-2. MATRIZ PROB E IMPACTO.'!F7:H7,'F-2. MATRIZ PROB E IMPACTO.'!G8:H8,'F-2. MATRIZ PROB E IMPACTO.'!G9:H9,'F-2. MATRIZ PROB E IMPACTO.'!H10)),"Alta Prioridad",IF(AND(E22&gt;=MIN('F-2. MATRIZ PROB E IMPACTO.'!E7:E8,'F-2. MATRIZ PROB E IMPACTO.'!F8:F10,'F-2. MATRIZ PROB E IMPACTO.'!G10,'F-2. MATRIZ PROB E IMPACTO.'!H11),E22&lt;=MAX('F-2. MATRIZ PROB E IMPACTO.'!E7:E8,'F-2. MATRIZ PROB E IMPACTO.'!F8:F10,'F-2. MATRIZ PROB E IMPACTO.'!G10,'F-2. MATRIZ PROB E IMPACTO.'!H11)),"Prioridad Moderada",IF(AND(E22&gt;=MIN('F-2. MATRIZ PROB E IMPACTO.'!D7:D11,'F-2. MATRIZ PROB E IMPACTO.'!E9:E11,'F-2. MATRIZ PROB E IMPACTO.'!F11,'F-2. MATRIZ PROB E IMPACTO.'!G11),E22&lt;=MAX('F-2. MATRIZ PROB E IMPACTO.'!D7:D11,'F-2. MATRIZ PROB E IMPACTO.'!E9:E11,'F-2. MATRIZ PROB E IMPACTO.'!F11,'F-2. MATRIZ PROB E IMPACTO.'!G11,)),"Baja Prioridad",""))))</f>
      </c>
      <c r="I22" s="223"/>
      <c r="J22" s="69"/>
      <c r="M22" s="71"/>
    </row>
    <row r="23" spans="1:13" s="70" customFormat="1" ht="24.75" customHeight="1">
      <c r="A23" s="178"/>
      <c r="B23" s="183"/>
      <c r="C23" s="220"/>
      <c r="D23" s="221"/>
      <c r="E23" s="186"/>
      <c r="F23" s="193"/>
      <c r="G23" s="194"/>
      <c r="H23" s="224"/>
      <c r="I23" s="225"/>
      <c r="J23" s="69"/>
      <c r="M23" s="71"/>
    </row>
    <row r="24" spans="1:9" ht="12.75" customHeight="1">
      <c r="A24" s="178">
        <v>5</v>
      </c>
      <c r="B24" s="180" t="s">
        <v>52</v>
      </c>
      <c r="C24" s="180"/>
      <c r="D24" s="180"/>
      <c r="E24" s="180"/>
      <c r="F24" s="180"/>
      <c r="G24" s="180"/>
      <c r="H24" s="180"/>
      <c r="I24" s="180"/>
    </row>
    <row r="25" spans="1:9" s="68" customFormat="1" ht="24.75" customHeight="1">
      <c r="A25" s="178"/>
      <c r="B25" s="187">
        <v>5.1</v>
      </c>
      <c r="C25" s="170" t="s">
        <v>69</v>
      </c>
      <c r="D25" s="171"/>
      <c r="E25" s="174" t="s">
        <v>47</v>
      </c>
      <c r="F25" s="174"/>
      <c r="G25" s="65"/>
      <c r="H25" s="40" t="s">
        <v>48</v>
      </c>
      <c r="I25" s="65"/>
    </row>
    <row r="26" spans="1:9" s="68" customFormat="1" ht="24.75" customHeight="1">
      <c r="A26" s="178"/>
      <c r="B26" s="188"/>
      <c r="C26" s="172"/>
      <c r="D26" s="173"/>
      <c r="E26" s="168" t="s">
        <v>72</v>
      </c>
      <c r="F26" s="169"/>
      <c r="G26" s="65"/>
      <c r="H26" s="40" t="s">
        <v>73</v>
      </c>
      <c r="I26" s="65"/>
    </row>
    <row r="27" spans="1:9" s="68" customFormat="1" ht="24.75" customHeight="1">
      <c r="A27" s="178"/>
      <c r="B27" s="41">
        <v>5.2</v>
      </c>
      <c r="C27" s="166" t="s">
        <v>97</v>
      </c>
      <c r="D27" s="167"/>
      <c r="E27" s="159"/>
      <c r="F27" s="160"/>
      <c r="G27" s="160"/>
      <c r="H27" s="160"/>
      <c r="I27" s="161"/>
    </row>
    <row r="28" spans="1:9" s="68" customFormat="1" ht="55.5" customHeight="1">
      <c r="A28" s="178"/>
      <c r="B28" s="35">
        <v>5.3</v>
      </c>
      <c r="C28" s="189" t="s">
        <v>68</v>
      </c>
      <c r="D28" s="189"/>
      <c r="E28" s="195"/>
      <c r="F28" s="195"/>
      <c r="G28" s="195"/>
      <c r="H28" s="195"/>
      <c r="I28" s="195"/>
    </row>
    <row r="29" spans="1:9" ht="11.25">
      <c r="A29" s="66"/>
      <c r="B29" s="66"/>
      <c r="C29" s="66"/>
      <c r="D29" s="66"/>
      <c r="E29" s="66"/>
      <c r="F29" s="66"/>
      <c r="G29" s="66"/>
      <c r="H29" s="66"/>
      <c r="I29" s="66"/>
    </row>
    <row r="30" spans="1:9" ht="11.25">
      <c r="A30" s="66"/>
      <c r="B30" s="66"/>
      <c r="C30" s="66"/>
      <c r="D30" s="66"/>
      <c r="E30" s="66"/>
      <c r="F30" s="66"/>
      <c r="G30" s="66"/>
      <c r="H30" s="66"/>
      <c r="I30" s="66"/>
    </row>
    <row r="31" spans="1:9" ht="11.25">
      <c r="A31" s="66"/>
      <c r="B31" s="66"/>
      <c r="C31" s="66"/>
      <c r="D31" s="66"/>
      <c r="E31" s="66"/>
      <c r="F31" s="66"/>
      <c r="G31" s="66"/>
      <c r="H31" s="66"/>
      <c r="I31" s="66"/>
    </row>
    <row r="32" spans="1:9" ht="11.25">
      <c r="A32" s="66"/>
      <c r="B32" s="66"/>
      <c r="C32" s="66"/>
      <c r="D32" s="66"/>
      <c r="E32" s="66"/>
      <c r="F32" s="66"/>
      <c r="G32" s="66"/>
      <c r="H32" s="66"/>
      <c r="I32" s="66"/>
    </row>
    <row r="33" spans="1:9" ht="11.25">
      <c r="A33" s="66"/>
      <c r="B33" s="66"/>
      <c r="C33" s="66"/>
      <c r="D33" s="66"/>
      <c r="E33" s="66"/>
      <c r="F33" s="66"/>
      <c r="G33" s="66"/>
      <c r="H33" s="66"/>
      <c r="I33" s="66"/>
    </row>
    <row r="34" spans="1:9" ht="11.25">
      <c r="A34" s="66"/>
      <c r="B34" s="66"/>
      <c r="C34" s="66"/>
      <c r="D34" s="66"/>
      <c r="E34" s="66"/>
      <c r="F34" s="66"/>
      <c r="G34" s="66"/>
      <c r="H34" s="66"/>
      <c r="I34" s="66"/>
    </row>
    <row r="35" spans="1:9" ht="28.5" customHeight="1">
      <c r="A35" s="66"/>
      <c r="B35" s="66"/>
      <c r="C35" s="217" t="s">
        <v>99</v>
      </c>
      <c r="D35" s="217"/>
      <c r="E35" s="217"/>
      <c r="F35" s="66"/>
      <c r="G35" s="217" t="s">
        <v>101</v>
      </c>
      <c r="H35" s="217"/>
      <c r="I35" s="217"/>
    </row>
    <row r="36" spans="1:9" ht="15" customHeight="1">
      <c r="A36" s="66"/>
      <c r="B36" s="66"/>
      <c r="C36" s="66" t="s">
        <v>103</v>
      </c>
      <c r="D36" s="66"/>
      <c r="E36" s="66"/>
      <c r="F36" s="66"/>
      <c r="G36" s="66" t="s">
        <v>100</v>
      </c>
      <c r="I36" s="66"/>
    </row>
    <row r="37" spans="1:9" ht="15" customHeight="1">
      <c r="A37" s="66"/>
      <c r="B37" s="66"/>
      <c r="C37" s="66"/>
      <c r="D37" s="66"/>
      <c r="E37" s="66"/>
      <c r="F37" s="66"/>
      <c r="G37" s="66" t="s">
        <v>102</v>
      </c>
      <c r="I37" s="66"/>
    </row>
  </sheetData>
  <sheetProtection formatCells="0" formatColumns="0" formatRows="0" insertColumns="0" insertRows="0"/>
  <mergeCells count="54">
    <mergeCell ref="C35:E35"/>
    <mergeCell ref="G10:I10"/>
    <mergeCell ref="G12:I12"/>
    <mergeCell ref="C22:D23"/>
    <mergeCell ref="H22:I23"/>
    <mergeCell ref="C21:I21"/>
    <mergeCell ref="E11:F11"/>
    <mergeCell ref="G35:I35"/>
    <mergeCell ref="G20:H20"/>
    <mergeCell ref="F14:F19"/>
    <mergeCell ref="A1:I1"/>
    <mergeCell ref="A2:I2"/>
    <mergeCell ref="A3:A4"/>
    <mergeCell ref="D3:E3"/>
    <mergeCell ref="D4:E4"/>
    <mergeCell ref="F3:I3"/>
    <mergeCell ref="F4:I4"/>
    <mergeCell ref="B3:C4"/>
    <mergeCell ref="F6:I6"/>
    <mergeCell ref="E8:I8"/>
    <mergeCell ref="A5:A6"/>
    <mergeCell ref="F5:I5"/>
    <mergeCell ref="B5:C6"/>
    <mergeCell ref="D5:E5"/>
    <mergeCell ref="D6:E6"/>
    <mergeCell ref="B7:I7"/>
    <mergeCell ref="C8:D8"/>
    <mergeCell ref="A7:A12"/>
    <mergeCell ref="B25:B26"/>
    <mergeCell ref="C9:D9"/>
    <mergeCell ref="B14:B19"/>
    <mergeCell ref="F22:G23"/>
    <mergeCell ref="C14:E14"/>
    <mergeCell ref="A24:A28"/>
    <mergeCell ref="C28:D28"/>
    <mergeCell ref="E28:I28"/>
    <mergeCell ref="B10:B12"/>
    <mergeCell ref="C10:D12"/>
    <mergeCell ref="A13:A23"/>
    <mergeCell ref="B13:I13"/>
    <mergeCell ref="B24:I24"/>
    <mergeCell ref="B21:B23"/>
    <mergeCell ref="G14:I14"/>
    <mergeCell ref="E22:E23"/>
    <mergeCell ref="E27:I27"/>
    <mergeCell ref="E9:I9"/>
    <mergeCell ref="E10:F10"/>
    <mergeCell ref="E12:F12"/>
    <mergeCell ref="C20:D20"/>
    <mergeCell ref="C27:D27"/>
    <mergeCell ref="E26:F26"/>
    <mergeCell ref="C25:D26"/>
    <mergeCell ref="E25:F25"/>
    <mergeCell ref="G11:I11"/>
  </mergeCells>
  <printOptions horizontalCentered="1"/>
  <pageMargins left="0.2755905511811024" right="0.1968503937007874" top="0.7086614173228347" bottom="0.5118110236220472" header="0.1968503937007874" footer="0.1968503937007874"/>
  <pageSetup cellComments="asDisplayed" horizontalDpi="600" verticalDpi="600" orientation="portrait" paperSize="9" r:id="rId2"/>
  <headerFooter>
    <oddFooter>&amp;C&amp;P de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="115" zoomScaleSheetLayoutView="115" zoomScalePageLayoutView="0" workbookViewId="0" topLeftCell="A1">
      <selection activeCell="E9" sqref="E9:I9"/>
    </sheetView>
  </sheetViews>
  <sheetFormatPr defaultColWidth="11.421875" defaultRowHeight="12.75"/>
  <cols>
    <col min="1" max="1" width="4.7109375" style="0" customWidth="1"/>
    <col min="2" max="2" width="4.28125" style="0" customWidth="1"/>
    <col min="3" max="3" width="13.8515625" style="0" customWidth="1"/>
    <col min="4" max="4" width="11.28125" style="0" customWidth="1"/>
    <col min="5" max="5" width="10.57421875" style="0" customWidth="1"/>
    <col min="6" max="6" width="4.28125" style="0" customWidth="1"/>
    <col min="7" max="7" width="8.00390625" style="0" customWidth="1"/>
    <col min="8" max="8" width="12.57421875" style="0" customWidth="1"/>
    <col min="9" max="9" width="14.28125" style="0" customWidth="1"/>
  </cols>
  <sheetData>
    <row r="1" spans="1:9" ht="13.5">
      <c r="A1" s="211" t="s">
        <v>53</v>
      </c>
      <c r="B1" s="212"/>
      <c r="C1" s="212"/>
      <c r="D1" s="212"/>
      <c r="E1" s="212"/>
      <c r="F1" s="212"/>
      <c r="G1" s="212"/>
      <c r="H1" s="212"/>
      <c r="I1" s="321"/>
    </row>
    <row r="2" spans="1:9" ht="13.5">
      <c r="A2" s="214" t="s">
        <v>85</v>
      </c>
      <c r="B2" s="215"/>
      <c r="C2" s="215"/>
      <c r="D2" s="215"/>
      <c r="E2" s="215"/>
      <c r="F2" s="215"/>
      <c r="G2" s="215"/>
      <c r="H2" s="215"/>
      <c r="I2" s="216"/>
    </row>
    <row r="3" spans="1:9" ht="25.5" customHeight="1">
      <c r="A3" s="322">
        <v>1</v>
      </c>
      <c r="B3" s="203" t="s">
        <v>5</v>
      </c>
      <c r="C3" s="324"/>
      <c r="D3" s="326" t="s">
        <v>6</v>
      </c>
      <c r="E3" s="327"/>
      <c r="F3" s="288" t="str">
        <f>'CODIGO DE RIESGO.'!$D$6</f>
        <v> LOCALIDAD DE PIURA - PIURA - PIURA </v>
      </c>
      <c r="G3" s="289"/>
      <c r="H3" s="289"/>
      <c r="I3" s="290"/>
    </row>
    <row r="4" spans="1:9" ht="12.75">
      <c r="A4" s="323"/>
      <c r="B4" s="205"/>
      <c r="C4" s="325"/>
      <c r="D4" s="326" t="s">
        <v>7</v>
      </c>
      <c r="E4" s="327"/>
      <c r="F4" s="328">
        <f>+'ANEXO 02RI (2)'!F4:I4</f>
        <v>44013</v>
      </c>
      <c r="G4" s="329"/>
      <c r="H4" s="329"/>
      <c r="I4" s="330"/>
    </row>
    <row r="5" spans="1:9" ht="112.5" customHeight="1">
      <c r="A5" s="322">
        <v>2</v>
      </c>
      <c r="B5" s="203" t="s">
        <v>13</v>
      </c>
      <c r="C5" s="324"/>
      <c r="D5" s="326" t="s">
        <v>14</v>
      </c>
      <c r="E5" s="327"/>
      <c r="F5" s="288" t="str">
        <f>'CODIGO DE RIESGO.'!$D$2</f>
        <v>"REPARACIÓN DE PISTA EN EL (LA) Y   VEREDAS EN LA URBANIZACIÓN QUINTA ANA MARÍA EN LA LOCALIDAD PIURA, DISTRITO DE PIURA, PROVINCIA PIURA, DEPARTAMENTO PIURA"</v>
      </c>
      <c r="G5" s="289"/>
      <c r="H5" s="289"/>
      <c r="I5" s="290"/>
    </row>
    <row r="6" spans="1:9" ht="30" customHeight="1">
      <c r="A6" s="323"/>
      <c r="B6" s="205"/>
      <c r="C6" s="325"/>
      <c r="D6" s="326" t="s">
        <v>15</v>
      </c>
      <c r="E6" s="327"/>
      <c r="F6" s="288" t="str">
        <f>+'ANEXO 02RI (2)'!F6:I6</f>
        <v> LOCALIDAD DE PIURA - PIURA - PIURA </v>
      </c>
      <c r="G6" s="289"/>
      <c r="H6" s="289"/>
      <c r="I6" s="290"/>
    </row>
    <row r="7" spans="1:9" ht="12.75">
      <c r="A7" s="333">
        <v>3</v>
      </c>
      <c r="B7" s="336" t="s">
        <v>21</v>
      </c>
      <c r="C7" s="337"/>
      <c r="D7" s="337"/>
      <c r="E7" s="337"/>
      <c r="F7" s="337"/>
      <c r="G7" s="337"/>
      <c r="H7" s="337"/>
      <c r="I7" s="338"/>
    </row>
    <row r="8" spans="1:9" ht="19.5" customHeight="1">
      <c r="A8" s="334"/>
      <c r="B8" s="34">
        <v>3.1</v>
      </c>
      <c r="C8" s="166" t="s">
        <v>16</v>
      </c>
      <c r="D8" s="167"/>
      <c r="E8" s="281" t="s">
        <v>304</v>
      </c>
      <c r="F8" s="281"/>
      <c r="G8" s="281"/>
      <c r="H8" s="281"/>
      <c r="I8" s="282"/>
    </row>
    <row r="9" spans="1:9" ht="19.5" customHeight="1">
      <c r="A9" s="334"/>
      <c r="B9" s="35">
        <v>3.2</v>
      </c>
      <c r="C9" s="166" t="s">
        <v>56</v>
      </c>
      <c r="D9" s="167"/>
      <c r="E9" s="283" t="s">
        <v>232</v>
      </c>
      <c r="F9" s="283"/>
      <c r="G9" s="283"/>
      <c r="H9" s="283"/>
      <c r="I9" s="284"/>
    </row>
    <row r="10" spans="1:9" ht="24" customHeight="1">
      <c r="A10" s="334"/>
      <c r="B10" s="181">
        <v>3.3</v>
      </c>
      <c r="C10" s="170" t="s">
        <v>17</v>
      </c>
      <c r="D10" s="171"/>
      <c r="E10" s="331" t="s">
        <v>18</v>
      </c>
      <c r="F10" s="332"/>
      <c r="G10" s="175" t="s">
        <v>233</v>
      </c>
      <c r="H10" s="176"/>
      <c r="I10" s="177"/>
    </row>
    <row r="11" spans="1:9" ht="37.5" customHeight="1">
      <c r="A11" s="334"/>
      <c r="B11" s="182"/>
      <c r="C11" s="198"/>
      <c r="D11" s="339"/>
      <c r="E11" s="331" t="s">
        <v>19</v>
      </c>
      <c r="F11" s="332"/>
      <c r="G11" s="175" t="s">
        <v>234</v>
      </c>
      <c r="H11" s="176"/>
      <c r="I11" s="177"/>
    </row>
    <row r="12" spans="1:9" ht="22.5" customHeight="1">
      <c r="A12" s="335"/>
      <c r="B12" s="183"/>
      <c r="C12" s="172"/>
      <c r="D12" s="173"/>
      <c r="E12" s="331" t="s">
        <v>20</v>
      </c>
      <c r="F12" s="332"/>
      <c r="G12" s="175"/>
      <c r="H12" s="176"/>
      <c r="I12" s="177"/>
    </row>
    <row r="13" spans="1:9" ht="12.75">
      <c r="A13" s="333">
        <v>4</v>
      </c>
      <c r="B13" s="340" t="s">
        <v>22</v>
      </c>
      <c r="C13" s="341"/>
      <c r="D13" s="341"/>
      <c r="E13" s="341"/>
      <c r="F13" s="341"/>
      <c r="G13" s="341"/>
      <c r="H13" s="341"/>
      <c r="I13" s="342"/>
    </row>
    <row r="14" spans="1:9" ht="12.75">
      <c r="A14" s="334"/>
      <c r="B14" s="187">
        <v>4.1</v>
      </c>
      <c r="C14" s="166" t="s">
        <v>23</v>
      </c>
      <c r="D14" s="184"/>
      <c r="E14" s="167"/>
      <c r="F14" s="187">
        <v>4.2</v>
      </c>
      <c r="G14" s="166" t="s">
        <v>24</v>
      </c>
      <c r="H14" s="184"/>
      <c r="I14" s="167"/>
    </row>
    <row r="15" spans="1:9" ht="12.75">
      <c r="A15" s="334"/>
      <c r="B15" s="190"/>
      <c r="C15" s="12" t="s">
        <v>36</v>
      </c>
      <c r="D15" s="13">
        <f>+'[2]F-2. MATRIZ PROB E IMPACTO.'!C11</f>
        <v>0.1</v>
      </c>
      <c r="E15" s="64"/>
      <c r="F15" s="190"/>
      <c r="G15" s="9" t="s">
        <v>32</v>
      </c>
      <c r="H15" s="10">
        <f>+'[2]F-2. MATRIZ PROB E IMPACTO.'!D12</f>
        <v>0.05</v>
      </c>
      <c r="I15" s="64"/>
    </row>
    <row r="16" spans="1:9" ht="12.75">
      <c r="A16" s="334"/>
      <c r="B16" s="190"/>
      <c r="C16" s="12" t="s">
        <v>30</v>
      </c>
      <c r="D16" s="13">
        <f>+'[2]F-2. MATRIZ PROB E IMPACTO.'!C10</f>
        <v>0.3</v>
      </c>
      <c r="E16" s="64" t="s">
        <v>104</v>
      </c>
      <c r="F16" s="190"/>
      <c r="G16" s="9" t="s">
        <v>33</v>
      </c>
      <c r="H16" s="10">
        <f>+'[2]F-2. MATRIZ PROB E IMPACTO.'!E12</f>
        <v>0.1</v>
      </c>
      <c r="I16" s="64"/>
    </row>
    <row r="17" spans="1:9" ht="12.75">
      <c r="A17" s="334"/>
      <c r="B17" s="190"/>
      <c r="C17" s="12" t="s">
        <v>11</v>
      </c>
      <c r="D17" s="13">
        <f>+'[2]F-2. MATRIZ PROB E IMPACTO.'!C9</f>
        <v>0.5</v>
      </c>
      <c r="E17" s="64"/>
      <c r="F17" s="190"/>
      <c r="G17" s="9" t="s">
        <v>34</v>
      </c>
      <c r="H17" s="10">
        <f>+'[2]F-2. MATRIZ PROB E IMPACTO.'!F12</f>
        <v>0.2</v>
      </c>
      <c r="I17" s="64"/>
    </row>
    <row r="18" spans="1:9" ht="12.75">
      <c r="A18" s="334"/>
      <c r="B18" s="190"/>
      <c r="C18" s="12" t="s">
        <v>31</v>
      </c>
      <c r="D18" s="13">
        <f>+'[2]F-2. MATRIZ PROB E IMPACTO.'!C8</f>
        <v>0.7</v>
      </c>
      <c r="E18" s="64"/>
      <c r="F18" s="190"/>
      <c r="G18" s="9" t="s">
        <v>35</v>
      </c>
      <c r="H18" s="10">
        <f>+'[2]F-2. MATRIZ PROB E IMPACTO.'!G12</f>
        <v>0.4</v>
      </c>
      <c r="I18" s="64" t="s">
        <v>104</v>
      </c>
    </row>
    <row r="19" spans="1:9" ht="21.75" customHeight="1">
      <c r="A19" s="334"/>
      <c r="B19" s="190"/>
      <c r="C19" s="9" t="s">
        <v>37</v>
      </c>
      <c r="D19" s="13">
        <f>+'[2]F-2. MATRIZ PROB E IMPACTO.'!C7</f>
        <v>0.9</v>
      </c>
      <c r="E19" s="64"/>
      <c r="F19" s="190"/>
      <c r="G19" s="9" t="s">
        <v>38</v>
      </c>
      <c r="H19" s="10">
        <f>+'[2]F-2. MATRIZ PROB E IMPACTO.'!H12</f>
        <v>0.8</v>
      </c>
      <c r="I19" s="64"/>
    </row>
    <row r="20" spans="1:9" ht="31.5" customHeight="1">
      <c r="A20" s="334"/>
      <c r="B20" s="14"/>
      <c r="C20" s="343" t="str">
        <f>_xlfn.IFERROR(INDEX(C15:E19,MATCH(IF(E15&gt;0,E15,IF(E16&gt;0,E16,IF(E17&gt;0,E17,IF(E18&gt;0,E18,IF(E19&gt;0,E19,""))))),E15:E19,0),1),"")</f>
        <v>Baja </v>
      </c>
      <c r="D20" s="344"/>
      <c r="E20" s="16">
        <f>_xlfn.IFERROR(INDEX(D15:E19,MATCH(IF(E15&gt;0,E15,IF(E16&gt;0,E16,IF(E17&gt;0,E17,IF(E18&gt;0,E18,IF(E19&gt;0,E19,""))))),E15:E19,0),1),"")</f>
        <v>0.3</v>
      </c>
      <c r="F20" s="15"/>
      <c r="G20" s="343" t="str">
        <f>_xlfn.IFERROR(INDEX(G15:I19,MATCH(IF(I15&gt;0,I15,IF(I16&gt;0,I16,IF(I17&gt;0,I17,IF(I18&gt;0,I18,IF(I19&gt;0,I19,""))))),I15:I19,0),1),"")</f>
        <v>Alto</v>
      </c>
      <c r="H20" s="344"/>
      <c r="I20" s="16">
        <f>_xlfn.IFERROR(INDEX(H15:I19,MATCH(IF(I15&gt;0,I15,IF(I16&gt;0,I16,IF(I17&gt;0,I17,IF(I18&gt;0,I18,IF(I19&gt;0,I19,""))))),I15:I19,0),1),"")</f>
        <v>0.4</v>
      </c>
    </row>
    <row r="21" spans="1:9" ht="12.75">
      <c r="A21" s="334"/>
      <c r="B21" s="181">
        <v>4.3</v>
      </c>
      <c r="C21" s="226" t="s">
        <v>39</v>
      </c>
      <c r="D21" s="227"/>
      <c r="E21" s="227"/>
      <c r="F21" s="227"/>
      <c r="G21" s="227"/>
      <c r="H21" s="227"/>
      <c r="I21" s="228"/>
    </row>
    <row r="22" spans="1:9" ht="12.75">
      <c r="A22" s="334"/>
      <c r="B22" s="182"/>
      <c r="C22" s="218" t="s">
        <v>45</v>
      </c>
      <c r="D22" s="219"/>
      <c r="E22" s="185">
        <f>+_xlfn.IFERROR(ROUND(E20*I20,3),0)</f>
        <v>0.12</v>
      </c>
      <c r="F22" s="191" t="s">
        <v>46</v>
      </c>
      <c r="G22" s="192"/>
      <c r="H22" s="222" t="str">
        <f>+IF(E22=0,"",IF(AND(E22&gt;=MIN('[2]F-2. MATRIZ PROB E IMPACTO.'!F7:H7,'[2]F-2. MATRIZ PROB E IMPACTO.'!G8:H8,'[2]F-2. MATRIZ PROB E IMPACTO.'!G9:H9,'[2]F-2. MATRIZ PROB E IMPACTO.'!H10),E22&lt;=MAX('[2]F-2. MATRIZ PROB E IMPACTO.'!F7:H7,'[2]F-2. MATRIZ PROB E IMPACTO.'!G8:H8,'[2]F-2. MATRIZ PROB E IMPACTO.'!G9:H9,'[2]F-2. MATRIZ PROB E IMPACTO.'!H10)),"Alta Prioridad",IF(AND(E22&gt;=MIN('[2]F-2. MATRIZ PROB E IMPACTO.'!E7:E8,'[2]F-2. MATRIZ PROB E IMPACTO.'!F8:F10,'[2]F-2. MATRIZ PROB E IMPACTO.'!G10,'[2]F-2. MATRIZ PROB E IMPACTO.'!H11),E22&lt;=MAX('[2]F-2. MATRIZ PROB E IMPACTO.'!E7:E8,'[2]F-2. MATRIZ PROB E IMPACTO.'!F8:F10,'[2]F-2. MATRIZ PROB E IMPACTO.'!G10,'[2]F-2. MATRIZ PROB E IMPACTO.'!H11)),"Prioridad Moderada",IF(AND(E22&gt;=MIN('[2]F-2. MATRIZ PROB E IMPACTO.'!D7:D11,'[2]F-2. MATRIZ PROB E IMPACTO.'!E9:E11,'[2]F-2. MATRIZ PROB E IMPACTO.'!F11,'[2]F-2. MATRIZ PROB E IMPACTO.'!G11),E22&lt;=MAX('[2]F-2. MATRIZ PROB E IMPACTO.'!D7:D11,'[2]F-2. MATRIZ PROB E IMPACTO.'!E9:E11,'[2]F-2. MATRIZ PROB E IMPACTO.'!F11,'[2]F-2. MATRIZ PROB E IMPACTO.'!G11,)),"Baja Prioridad",""))))</f>
        <v>Prioridad Moderada</v>
      </c>
      <c r="I22" s="223"/>
    </row>
    <row r="23" spans="1:9" ht="22.5" customHeight="1">
      <c r="A23" s="335"/>
      <c r="B23" s="183"/>
      <c r="C23" s="220"/>
      <c r="D23" s="221"/>
      <c r="E23" s="186"/>
      <c r="F23" s="193"/>
      <c r="G23" s="194"/>
      <c r="H23" s="224"/>
      <c r="I23" s="225"/>
    </row>
    <row r="24" spans="1:9" ht="12.75">
      <c r="A24" s="333">
        <v>5</v>
      </c>
      <c r="B24" s="340" t="s">
        <v>52</v>
      </c>
      <c r="C24" s="341"/>
      <c r="D24" s="341"/>
      <c r="E24" s="341"/>
      <c r="F24" s="341"/>
      <c r="G24" s="341"/>
      <c r="H24" s="341"/>
      <c r="I24" s="342"/>
    </row>
    <row r="25" spans="1:9" ht="12.75">
      <c r="A25" s="334"/>
      <c r="B25" s="187">
        <v>5.1</v>
      </c>
      <c r="C25" s="170" t="s">
        <v>69</v>
      </c>
      <c r="D25" s="171"/>
      <c r="E25" s="168" t="s">
        <v>47</v>
      </c>
      <c r="F25" s="169"/>
      <c r="G25" s="65" t="s">
        <v>104</v>
      </c>
      <c r="H25" s="40" t="s">
        <v>48</v>
      </c>
      <c r="I25" s="65"/>
    </row>
    <row r="26" spans="1:9" ht="24">
      <c r="A26" s="334"/>
      <c r="B26" s="188"/>
      <c r="C26" s="172"/>
      <c r="D26" s="173"/>
      <c r="E26" s="168" t="s">
        <v>72</v>
      </c>
      <c r="F26" s="169"/>
      <c r="G26" s="65"/>
      <c r="H26" s="40" t="s">
        <v>73</v>
      </c>
      <c r="I26" s="65"/>
    </row>
    <row r="27" spans="1:9" ht="24" customHeight="1">
      <c r="A27" s="334"/>
      <c r="B27" s="41">
        <v>5.2</v>
      </c>
      <c r="C27" s="166" t="s">
        <v>97</v>
      </c>
      <c r="D27" s="167"/>
      <c r="E27" s="159" t="s">
        <v>235</v>
      </c>
      <c r="F27" s="160"/>
      <c r="G27" s="160"/>
      <c r="H27" s="160"/>
      <c r="I27" s="161"/>
    </row>
    <row r="28" spans="1:9" ht="66.75" customHeight="1">
      <c r="A28" s="335"/>
      <c r="B28" s="35">
        <v>5.3</v>
      </c>
      <c r="C28" s="166" t="s">
        <v>68</v>
      </c>
      <c r="D28" s="167"/>
      <c r="E28" s="293" t="s">
        <v>236</v>
      </c>
      <c r="F28" s="294"/>
      <c r="G28" s="294"/>
      <c r="H28" s="294"/>
      <c r="I28" s="295"/>
    </row>
  </sheetData>
  <sheetProtection/>
  <mergeCells count="52">
    <mergeCell ref="A24:A28"/>
    <mergeCell ref="B24:I24"/>
    <mergeCell ref="B25:B26"/>
    <mergeCell ref="C25:D26"/>
    <mergeCell ref="E25:F25"/>
    <mergeCell ref="E26:F26"/>
    <mergeCell ref="C27:D27"/>
    <mergeCell ref="E27:I27"/>
    <mergeCell ref="C28:D28"/>
    <mergeCell ref="E28:I28"/>
    <mergeCell ref="E11:F11"/>
    <mergeCell ref="G11:I11"/>
    <mergeCell ref="E12:F12"/>
    <mergeCell ref="G12:I12"/>
    <mergeCell ref="C20:D20"/>
    <mergeCell ref="G20:H20"/>
    <mergeCell ref="C22:D23"/>
    <mergeCell ref="E22:E23"/>
    <mergeCell ref="A13:A23"/>
    <mergeCell ref="B13:I13"/>
    <mergeCell ref="B14:B19"/>
    <mergeCell ref="C14:E14"/>
    <mergeCell ref="F14:F19"/>
    <mergeCell ref="G14:I14"/>
    <mergeCell ref="B21:B23"/>
    <mergeCell ref="C21:I21"/>
    <mergeCell ref="F22:G23"/>
    <mergeCell ref="H22:I23"/>
    <mergeCell ref="A7:A12"/>
    <mergeCell ref="B7:I7"/>
    <mergeCell ref="C8:D8"/>
    <mergeCell ref="E8:I8"/>
    <mergeCell ref="C9:D9"/>
    <mergeCell ref="E9:I9"/>
    <mergeCell ref="B10:B12"/>
    <mergeCell ref="C10:D12"/>
    <mergeCell ref="E10:F10"/>
    <mergeCell ref="G10:I10"/>
    <mergeCell ref="A5:A6"/>
    <mergeCell ref="B5:C6"/>
    <mergeCell ref="D5:E5"/>
    <mergeCell ref="F5:I5"/>
    <mergeCell ref="D6:E6"/>
    <mergeCell ref="F6:I6"/>
    <mergeCell ref="A1:I1"/>
    <mergeCell ref="A2:I2"/>
    <mergeCell ref="A3:A4"/>
    <mergeCell ref="B3:C4"/>
    <mergeCell ref="D3:E3"/>
    <mergeCell ref="F3:I3"/>
    <mergeCell ref="D4:E4"/>
    <mergeCell ref="F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115" zoomScaleSheetLayoutView="115" zoomScalePageLayoutView="0" workbookViewId="0" topLeftCell="A1">
      <selection activeCell="E9" sqref="E9:I9"/>
    </sheetView>
  </sheetViews>
  <sheetFormatPr defaultColWidth="11.421875" defaultRowHeight="12.75"/>
  <cols>
    <col min="1" max="1" width="4.7109375" style="11" customWidth="1"/>
    <col min="2" max="2" width="4.28125" style="11" customWidth="1"/>
    <col min="3" max="3" width="13.8515625" style="11" customWidth="1"/>
    <col min="4" max="4" width="11.28125" style="11" customWidth="1"/>
    <col min="5" max="5" width="10.57421875" style="11" customWidth="1"/>
    <col min="6" max="6" width="4.28125" style="11" customWidth="1"/>
    <col min="7" max="7" width="8.00390625" style="11" customWidth="1"/>
    <col min="8" max="8" width="12.57421875" style="11" customWidth="1"/>
    <col min="9" max="9" width="14.28125" style="11" customWidth="1"/>
    <col min="10" max="16384" width="11.421875" style="67" customWidth="1"/>
  </cols>
  <sheetData>
    <row r="1" spans="1:10" ht="18" customHeight="1">
      <c r="A1" s="211" t="s">
        <v>53</v>
      </c>
      <c r="B1" s="212"/>
      <c r="C1" s="212"/>
      <c r="D1" s="212"/>
      <c r="E1" s="212"/>
      <c r="F1" s="212"/>
      <c r="G1" s="212"/>
      <c r="H1" s="212"/>
      <c r="I1" s="213"/>
      <c r="J1" s="76"/>
    </row>
    <row r="2" spans="1:9" ht="15.75" customHeight="1">
      <c r="A2" s="214" t="s">
        <v>85</v>
      </c>
      <c r="B2" s="215"/>
      <c r="C2" s="215"/>
      <c r="D2" s="215"/>
      <c r="E2" s="215"/>
      <c r="F2" s="215"/>
      <c r="G2" s="215"/>
      <c r="H2" s="215"/>
      <c r="I2" s="216"/>
    </row>
    <row r="3" spans="1:9" ht="23.25" customHeight="1">
      <c r="A3" s="202">
        <v>1</v>
      </c>
      <c r="B3" s="203" t="s">
        <v>5</v>
      </c>
      <c r="C3" s="204"/>
      <c r="D3" s="207" t="s">
        <v>6</v>
      </c>
      <c r="E3" s="207"/>
      <c r="F3" s="201" t="str">
        <f>+'ANEXO 2RE'!F3:I3</f>
        <v> LOCALIDAD DE PIURA - PIURA - PIURA </v>
      </c>
      <c r="G3" s="201"/>
      <c r="H3" s="201"/>
      <c r="I3" s="201"/>
    </row>
    <row r="4" spans="1:9" ht="18.75" customHeight="1">
      <c r="A4" s="202"/>
      <c r="B4" s="205"/>
      <c r="C4" s="206"/>
      <c r="D4" s="207" t="s">
        <v>7</v>
      </c>
      <c r="E4" s="207"/>
      <c r="F4" s="279">
        <f>+'ANEXO02RI (3)'!F4:I4</f>
        <v>44013</v>
      </c>
      <c r="G4" s="280"/>
      <c r="H4" s="280"/>
      <c r="I4" s="280"/>
    </row>
    <row r="5" spans="1:9" s="68" customFormat="1" ht="116.25" customHeight="1">
      <c r="A5" s="202">
        <v>2</v>
      </c>
      <c r="B5" s="203" t="s">
        <v>13</v>
      </c>
      <c r="C5" s="204"/>
      <c r="D5" s="207" t="s">
        <v>14</v>
      </c>
      <c r="E5" s="207"/>
      <c r="F5" s="288" t="str">
        <f>+'ANEXO 2RE'!F5:I5</f>
        <v>"REPARACIÓN DE PISTA EN EL (LA) Y   VEREDAS EN LA URBANIZACIÓN QUINTA ANA MARÍA EN LA LOCALIDAD PIURA, DISTRITO DE PIURA, PROVINCIA PIURA, DEPARTAMENTO PIURA"</v>
      </c>
      <c r="G5" s="289"/>
      <c r="H5" s="289"/>
      <c r="I5" s="290"/>
    </row>
    <row r="6" spans="1:9" s="68" customFormat="1" ht="29.25" customHeight="1">
      <c r="A6" s="202"/>
      <c r="B6" s="205"/>
      <c r="C6" s="206"/>
      <c r="D6" s="207" t="s">
        <v>15</v>
      </c>
      <c r="E6" s="207"/>
      <c r="F6" s="201" t="str">
        <f>+ANEXO02RA!F6:I6</f>
        <v> LOCALIDAD DE PIURA - PIURA - PIURA </v>
      </c>
      <c r="G6" s="201"/>
      <c r="H6" s="201"/>
      <c r="I6" s="201"/>
    </row>
    <row r="7" spans="1:9" ht="12" customHeight="1">
      <c r="A7" s="178">
        <v>3</v>
      </c>
      <c r="B7" s="208" t="s">
        <v>21</v>
      </c>
      <c r="C7" s="209"/>
      <c r="D7" s="209"/>
      <c r="E7" s="209"/>
      <c r="F7" s="210"/>
      <c r="G7" s="210"/>
      <c r="H7" s="210"/>
      <c r="I7" s="210"/>
    </row>
    <row r="8" spans="1:9" ht="21.75" customHeight="1">
      <c r="A8" s="178"/>
      <c r="B8" s="34">
        <v>3.1</v>
      </c>
      <c r="C8" s="189" t="s">
        <v>16</v>
      </c>
      <c r="D8" s="189"/>
      <c r="E8" s="281" t="s">
        <v>312</v>
      </c>
      <c r="F8" s="281"/>
      <c r="G8" s="281"/>
      <c r="H8" s="281"/>
      <c r="I8" s="282"/>
    </row>
    <row r="9" spans="1:9" ht="33" customHeight="1">
      <c r="A9" s="178"/>
      <c r="B9" s="35">
        <v>3.2</v>
      </c>
      <c r="C9" s="189" t="s">
        <v>56</v>
      </c>
      <c r="D9" s="189"/>
      <c r="E9" s="283" t="s">
        <v>188</v>
      </c>
      <c r="F9" s="283"/>
      <c r="G9" s="283"/>
      <c r="H9" s="283"/>
      <c r="I9" s="284"/>
    </row>
    <row r="10" spans="1:9" ht="22.5" customHeight="1">
      <c r="A10" s="178"/>
      <c r="B10" s="196">
        <v>3.3</v>
      </c>
      <c r="C10" s="170" t="s">
        <v>17</v>
      </c>
      <c r="D10" s="197"/>
      <c r="E10" s="164" t="s">
        <v>18</v>
      </c>
      <c r="F10" s="164"/>
      <c r="G10" s="195" t="s">
        <v>204</v>
      </c>
      <c r="H10" s="195"/>
      <c r="I10" s="195"/>
    </row>
    <row r="11" spans="1:9" ht="21.75" customHeight="1">
      <c r="A11" s="178"/>
      <c r="B11" s="196"/>
      <c r="C11" s="198"/>
      <c r="D11" s="199"/>
      <c r="E11" s="164" t="s">
        <v>19</v>
      </c>
      <c r="F11" s="164"/>
      <c r="G11" s="195" t="s">
        <v>205</v>
      </c>
      <c r="H11" s="195"/>
      <c r="I11" s="195"/>
    </row>
    <row r="12" spans="1:9" ht="24" customHeight="1">
      <c r="A12" s="178"/>
      <c r="B12" s="196"/>
      <c r="C12" s="172"/>
      <c r="D12" s="200"/>
      <c r="E12" s="164" t="s">
        <v>20</v>
      </c>
      <c r="F12" s="164"/>
      <c r="G12" s="175"/>
      <c r="H12" s="176"/>
      <c r="I12" s="177"/>
    </row>
    <row r="13" spans="1:9" ht="12.75" customHeight="1">
      <c r="A13" s="178">
        <v>4</v>
      </c>
      <c r="B13" s="179" t="s">
        <v>22</v>
      </c>
      <c r="C13" s="179"/>
      <c r="D13" s="179"/>
      <c r="E13" s="179"/>
      <c r="F13" s="180"/>
      <c r="G13" s="180"/>
      <c r="H13" s="180"/>
      <c r="I13" s="180"/>
    </row>
    <row r="14" spans="1:9" ht="23.25" customHeight="1">
      <c r="A14" s="178"/>
      <c r="B14" s="187">
        <v>4.1</v>
      </c>
      <c r="C14" s="166" t="s">
        <v>23</v>
      </c>
      <c r="D14" s="184"/>
      <c r="E14" s="184"/>
      <c r="F14" s="187">
        <v>4.2</v>
      </c>
      <c r="G14" s="166" t="s">
        <v>24</v>
      </c>
      <c r="H14" s="184"/>
      <c r="I14" s="167"/>
    </row>
    <row r="15" spans="1:9" ht="25.5" customHeight="1">
      <c r="A15" s="178"/>
      <c r="B15" s="190"/>
      <c r="C15" s="12" t="s">
        <v>36</v>
      </c>
      <c r="D15" s="13">
        <f>+'F-2. MATRIZ PROB E IMPACTO.'!C11</f>
        <v>0.1</v>
      </c>
      <c r="E15" s="64"/>
      <c r="F15" s="190"/>
      <c r="G15" s="9" t="s">
        <v>32</v>
      </c>
      <c r="H15" s="10">
        <f>+'F-2. MATRIZ PROB E IMPACTO.'!D12</f>
        <v>0.05</v>
      </c>
      <c r="I15" s="64"/>
    </row>
    <row r="16" spans="1:9" ht="25.5" customHeight="1">
      <c r="A16" s="178"/>
      <c r="B16" s="190"/>
      <c r="C16" s="12" t="s">
        <v>30</v>
      </c>
      <c r="D16" s="13">
        <f>+'F-2. MATRIZ PROB E IMPACTO.'!C10</f>
        <v>0.3</v>
      </c>
      <c r="E16" s="64"/>
      <c r="F16" s="190"/>
      <c r="G16" s="9" t="s">
        <v>33</v>
      </c>
      <c r="H16" s="10">
        <f>+'F-2. MATRIZ PROB E IMPACTO.'!E12</f>
        <v>0.1</v>
      </c>
      <c r="I16" s="64"/>
    </row>
    <row r="17" spans="1:9" ht="25.5" customHeight="1">
      <c r="A17" s="178"/>
      <c r="B17" s="190"/>
      <c r="C17" s="12" t="s">
        <v>11</v>
      </c>
      <c r="D17" s="13">
        <f>+'F-2. MATRIZ PROB E IMPACTO.'!C9</f>
        <v>0.5</v>
      </c>
      <c r="E17" s="64" t="s">
        <v>104</v>
      </c>
      <c r="F17" s="190"/>
      <c r="G17" s="9" t="s">
        <v>34</v>
      </c>
      <c r="H17" s="10">
        <f>+'F-2. MATRIZ PROB E IMPACTO.'!F12</f>
        <v>0.2</v>
      </c>
      <c r="I17" s="64" t="s">
        <v>104</v>
      </c>
    </row>
    <row r="18" spans="1:9" ht="25.5" customHeight="1">
      <c r="A18" s="178"/>
      <c r="B18" s="190"/>
      <c r="C18" s="12" t="s">
        <v>31</v>
      </c>
      <c r="D18" s="13">
        <f>+'F-2. MATRIZ PROB E IMPACTO.'!C8</f>
        <v>0.7</v>
      </c>
      <c r="E18" s="64"/>
      <c r="F18" s="190"/>
      <c r="G18" s="9" t="s">
        <v>35</v>
      </c>
      <c r="H18" s="10">
        <f>+'F-2. MATRIZ PROB E IMPACTO.'!G12</f>
        <v>0.4</v>
      </c>
      <c r="I18" s="64"/>
    </row>
    <row r="19" spans="1:9" ht="25.5" customHeight="1">
      <c r="A19" s="178"/>
      <c r="B19" s="190"/>
      <c r="C19" s="9" t="s">
        <v>37</v>
      </c>
      <c r="D19" s="13">
        <f>+'F-2. MATRIZ PROB E IMPACTO.'!C7</f>
        <v>0.9</v>
      </c>
      <c r="E19" s="64"/>
      <c r="F19" s="190"/>
      <c r="G19" s="9" t="s">
        <v>38</v>
      </c>
      <c r="H19" s="10">
        <f>+'F-2. MATRIZ PROB E IMPACTO.'!H12</f>
        <v>0.8</v>
      </c>
      <c r="I19" s="64"/>
    </row>
    <row r="20" spans="1:9" ht="25.5" customHeight="1">
      <c r="A20" s="178"/>
      <c r="B20" s="14"/>
      <c r="C20" s="165" t="str">
        <f>_xlfn.IFERROR(INDEX(C15:E19,MATCH(IF(E15&gt;0,E15,IF(E16&gt;0,E16,IF(E17&gt;0,E17,IF(E18&gt;0,E18,IF(E19&gt;0,E19,""))))),E15:E19,0),1),"")</f>
        <v>Moderada </v>
      </c>
      <c r="D20" s="165"/>
      <c r="E20" s="16">
        <f>_xlfn.IFERROR(INDEX(D15:E19,MATCH(IF(E15&gt;0,E15,IF(E16&gt;0,E16,IF(E17&gt;0,E17,IF(E18&gt;0,E18,IF(E19&gt;0,E19,""))))),E15:E19,0),1),"")</f>
        <v>0.5</v>
      </c>
      <c r="F20" s="15"/>
      <c r="G20" s="165" t="str">
        <f>_xlfn.IFERROR(INDEX(G15:I19,MATCH(IF(I15&gt;0,I15,IF(I16&gt;0,I16,IF(I17&gt;0,I17,IF(I18&gt;0,I18,IF(I19&gt;0,I19,""))))),I15:I19,0),1),"")</f>
        <v>Moderado</v>
      </c>
      <c r="H20" s="165"/>
      <c r="I20" s="16">
        <f>_xlfn.IFERROR(INDEX(H15:I19,MATCH(IF(I15&gt;0,I15,IF(I16&gt;0,I16,IF(I17&gt;0,I17,IF(I18&gt;0,I18,IF(I19&gt;0,I19,""))))),I15:I19,0),1),"")</f>
        <v>0.2</v>
      </c>
    </row>
    <row r="21" spans="1:10" s="70" customFormat="1" ht="14.25" customHeight="1">
      <c r="A21" s="178"/>
      <c r="B21" s="181">
        <v>4.3</v>
      </c>
      <c r="C21" s="226" t="s">
        <v>39</v>
      </c>
      <c r="D21" s="227"/>
      <c r="E21" s="227"/>
      <c r="F21" s="227"/>
      <c r="G21" s="227"/>
      <c r="H21" s="227"/>
      <c r="I21" s="228"/>
      <c r="J21" s="69"/>
    </row>
    <row r="22" spans="1:13" s="70" customFormat="1" ht="24.75" customHeight="1">
      <c r="A22" s="178"/>
      <c r="B22" s="182"/>
      <c r="C22" s="218" t="s">
        <v>45</v>
      </c>
      <c r="D22" s="219"/>
      <c r="E22" s="185">
        <f>+_xlfn.IFERROR(ROUND(E20*I20,3),0)</f>
        <v>0.1</v>
      </c>
      <c r="F22" s="191" t="s">
        <v>46</v>
      </c>
      <c r="G22" s="192"/>
      <c r="H22" s="222" t="str">
        <f>+IF(E22=0,"",IF(AND(E22&gt;=MIN('F-2. MATRIZ PROB E IMPACTO.'!F7:H7,'F-2. MATRIZ PROB E IMPACTO.'!G8:H8,'F-2. MATRIZ PROB E IMPACTO.'!G9:H9,'F-2. MATRIZ PROB E IMPACTO.'!H10),E22&lt;=MAX('F-2. MATRIZ PROB E IMPACTO.'!F7:H7,'F-2. MATRIZ PROB E IMPACTO.'!G8:H8,'F-2. MATRIZ PROB E IMPACTO.'!G9:H9,'F-2. MATRIZ PROB E IMPACTO.'!H10)),"Alta Prioridad",IF(AND(E22&gt;=MIN('F-2. MATRIZ PROB E IMPACTO.'!E7:E8,'F-2. MATRIZ PROB E IMPACTO.'!F8:F10,'F-2. MATRIZ PROB E IMPACTO.'!G10,'F-2. MATRIZ PROB E IMPACTO.'!H11),E22&lt;=MAX('F-2. MATRIZ PROB E IMPACTO.'!E7:E8,'F-2. MATRIZ PROB E IMPACTO.'!F8:F10,'F-2. MATRIZ PROB E IMPACTO.'!G10,'F-2. MATRIZ PROB E IMPACTO.'!H11)),"Prioridad Moderada",IF(AND(E22&gt;=MIN('F-2. MATRIZ PROB E IMPACTO.'!D7:D11,'F-2. MATRIZ PROB E IMPACTO.'!E9:E11,'F-2. MATRIZ PROB E IMPACTO.'!F11,'F-2. MATRIZ PROB E IMPACTO.'!G11),E22&lt;=MAX('F-2. MATRIZ PROB E IMPACTO.'!D7:D11,'F-2. MATRIZ PROB E IMPACTO.'!E9:E11,'F-2. MATRIZ PROB E IMPACTO.'!F11,'F-2. MATRIZ PROB E IMPACTO.'!G11,)),"Baja Prioridad",""))))</f>
        <v>Prioridad Moderada</v>
      </c>
      <c r="I22" s="223"/>
      <c r="J22" s="69"/>
      <c r="M22" s="71"/>
    </row>
    <row r="23" spans="1:13" s="70" customFormat="1" ht="17.25" customHeight="1">
      <c r="A23" s="178"/>
      <c r="B23" s="183"/>
      <c r="C23" s="220"/>
      <c r="D23" s="221"/>
      <c r="E23" s="186"/>
      <c r="F23" s="193"/>
      <c r="G23" s="194"/>
      <c r="H23" s="224"/>
      <c r="I23" s="225"/>
      <c r="J23" s="69"/>
      <c r="M23" s="71"/>
    </row>
    <row r="24" spans="1:9" ht="12.75" customHeight="1">
      <c r="A24" s="178">
        <v>5</v>
      </c>
      <c r="B24" s="180" t="s">
        <v>52</v>
      </c>
      <c r="C24" s="180"/>
      <c r="D24" s="180"/>
      <c r="E24" s="180"/>
      <c r="F24" s="180"/>
      <c r="G24" s="180"/>
      <c r="H24" s="180"/>
      <c r="I24" s="180"/>
    </row>
    <row r="25" spans="1:9" s="68" customFormat="1" ht="24.75" customHeight="1">
      <c r="A25" s="178"/>
      <c r="B25" s="187">
        <v>5.1</v>
      </c>
      <c r="C25" s="170" t="s">
        <v>69</v>
      </c>
      <c r="D25" s="171"/>
      <c r="E25" s="174" t="s">
        <v>47</v>
      </c>
      <c r="F25" s="174"/>
      <c r="G25" s="65"/>
      <c r="H25" s="40" t="s">
        <v>48</v>
      </c>
      <c r="I25" s="65"/>
    </row>
    <row r="26" spans="1:9" s="68" customFormat="1" ht="24.75" customHeight="1">
      <c r="A26" s="178"/>
      <c r="B26" s="188"/>
      <c r="C26" s="172"/>
      <c r="D26" s="173"/>
      <c r="E26" s="168" t="s">
        <v>72</v>
      </c>
      <c r="F26" s="169"/>
      <c r="G26" s="65" t="s">
        <v>104</v>
      </c>
      <c r="H26" s="40" t="s">
        <v>73</v>
      </c>
      <c r="I26" s="65"/>
    </row>
    <row r="27" spans="1:9" s="68" customFormat="1" ht="24.75" customHeight="1">
      <c r="A27" s="178"/>
      <c r="B27" s="41">
        <v>5.2</v>
      </c>
      <c r="C27" s="166" t="s">
        <v>97</v>
      </c>
      <c r="D27" s="167"/>
      <c r="E27" s="195" t="s">
        <v>189</v>
      </c>
      <c r="F27" s="195"/>
      <c r="G27" s="195"/>
      <c r="H27" s="195"/>
      <c r="I27" s="195"/>
    </row>
    <row r="28" spans="1:9" s="68" customFormat="1" ht="33.75" customHeight="1">
      <c r="A28" s="178"/>
      <c r="B28" s="35">
        <v>5.3</v>
      </c>
      <c r="C28" s="189" t="s">
        <v>68</v>
      </c>
      <c r="D28" s="189"/>
      <c r="E28" s="195" t="s">
        <v>197</v>
      </c>
      <c r="F28" s="195"/>
      <c r="G28" s="195"/>
      <c r="H28" s="195"/>
      <c r="I28" s="195"/>
    </row>
    <row r="29" spans="1:9" ht="11.25">
      <c r="A29" s="66"/>
      <c r="B29" s="66"/>
      <c r="C29" s="66"/>
      <c r="D29" s="66"/>
      <c r="E29" s="66"/>
      <c r="F29" s="66"/>
      <c r="G29" s="66"/>
      <c r="H29" s="66"/>
      <c r="I29" s="66"/>
    </row>
    <row r="30" spans="1:9" ht="11.25">
      <c r="A30" s="66"/>
      <c r="B30" s="66"/>
      <c r="C30" s="66"/>
      <c r="D30" s="66"/>
      <c r="E30" s="66"/>
      <c r="F30" s="66"/>
      <c r="G30" s="66"/>
      <c r="H30" s="66"/>
      <c r="I30" s="66"/>
    </row>
    <row r="31" spans="1:9" ht="11.25">
      <c r="A31" s="66"/>
      <c r="B31" s="66"/>
      <c r="C31" s="66"/>
      <c r="D31" s="66"/>
      <c r="E31" s="66"/>
      <c r="F31" s="66"/>
      <c r="G31" s="66"/>
      <c r="H31" s="66"/>
      <c r="I31" s="66"/>
    </row>
    <row r="32" spans="1:9" ht="11.25">
      <c r="A32" s="66"/>
      <c r="B32" s="66"/>
      <c r="C32" s="66"/>
      <c r="D32" s="66"/>
      <c r="E32" s="66"/>
      <c r="F32" s="66"/>
      <c r="G32" s="66"/>
      <c r="H32" s="66"/>
      <c r="I32" s="66"/>
    </row>
    <row r="33" spans="1:9" ht="15" customHeight="1">
      <c r="A33" s="66"/>
      <c r="B33" s="66"/>
      <c r="C33" s="85"/>
      <c r="D33" s="66"/>
      <c r="E33" s="66"/>
      <c r="F33" s="66"/>
      <c r="G33" s="66"/>
      <c r="I33" s="66"/>
    </row>
    <row r="34" spans="1:9" ht="15" customHeight="1">
      <c r="A34" s="66"/>
      <c r="B34" s="66"/>
      <c r="C34" s="66"/>
      <c r="D34" s="66"/>
      <c r="E34" s="66"/>
      <c r="F34" s="66"/>
      <c r="G34" s="66"/>
      <c r="I34" s="66"/>
    </row>
  </sheetData>
  <sheetProtection/>
  <mergeCells count="52">
    <mergeCell ref="A24:A28"/>
    <mergeCell ref="B24:I24"/>
    <mergeCell ref="B25:B26"/>
    <mergeCell ref="C25:D26"/>
    <mergeCell ref="E25:F25"/>
    <mergeCell ref="E26:F26"/>
    <mergeCell ref="C28:D28"/>
    <mergeCell ref="E28:I28"/>
    <mergeCell ref="C27:D27"/>
    <mergeCell ref="E27:I27"/>
    <mergeCell ref="E11:F11"/>
    <mergeCell ref="G11:I11"/>
    <mergeCell ref="E12:F12"/>
    <mergeCell ref="G12:I12"/>
    <mergeCell ref="F22:G23"/>
    <mergeCell ref="H22:I23"/>
    <mergeCell ref="C20:D20"/>
    <mergeCell ref="G20:H20"/>
    <mergeCell ref="A13:A23"/>
    <mergeCell ref="B13:I13"/>
    <mergeCell ref="B14:B19"/>
    <mergeCell ref="C14:E14"/>
    <mergeCell ref="F14:F19"/>
    <mergeCell ref="G14:I14"/>
    <mergeCell ref="B21:B23"/>
    <mergeCell ref="C21:I21"/>
    <mergeCell ref="C22:D23"/>
    <mergeCell ref="E22:E23"/>
    <mergeCell ref="A7:A12"/>
    <mergeCell ref="B7:I7"/>
    <mergeCell ref="C8:D8"/>
    <mergeCell ref="E8:I8"/>
    <mergeCell ref="C9:D9"/>
    <mergeCell ref="E9:I9"/>
    <mergeCell ref="B10:B12"/>
    <mergeCell ref="C10:D12"/>
    <mergeCell ref="E10:F10"/>
    <mergeCell ref="G10:I10"/>
    <mergeCell ref="A5:A6"/>
    <mergeCell ref="B5:C6"/>
    <mergeCell ref="D5:E5"/>
    <mergeCell ref="F5:I5"/>
    <mergeCell ref="D6:E6"/>
    <mergeCell ref="F6:I6"/>
    <mergeCell ref="A1:I1"/>
    <mergeCell ref="A2:I2"/>
    <mergeCell ref="A3:A4"/>
    <mergeCell ref="B3:C4"/>
    <mergeCell ref="D3:E3"/>
    <mergeCell ref="F3:I3"/>
    <mergeCell ref="D4:E4"/>
    <mergeCell ref="F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L16" sqref="L16"/>
    </sheetView>
  </sheetViews>
  <sheetFormatPr defaultColWidth="11.421875" defaultRowHeight="12.75"/>
  <cols>
    <col min="1" max="1" width="4.7109375" style="11" customWidth="1"/>
    <col min="2" max="2" width="4.28125" style="11" customWidth="1"/>
    <col min="3" max="3" width="13.8515625" style="11" customWidth="1"/>
    <col min="4" max="4" width="11.28125" style="11" customWidth="1"/>
    <col min="5" max="5" width="10.57421875" style="11" customWidth="1"/>
    <col min="6" max="6" width="4.28125" style="11" customWidth="1"/>
    <col min="7" max="7" width="8.00390625" style="11" customWidth="1"/>
    <col min="8" max="8" width="12.57421875" style="11" customWidth="1"/>
    <col min="9" max="9" width="14.28125" style="11" customWidth="1"/>
    <col min="10" max="16384" width="11.421875" style="67" customWidth="1"/>
  </cols>
  <sheetData>
    <row r="1" spans="1:10" ht="18" customHeight="1">
      <c r="A1" s="211" t="s">
        <v>53</v>
      </c>
      <c r="B1" s="212"/>
      <c r="C1" s="212"/>
      <c r="D1" s="212"/>
      <c r="E1" s="212"/>
      <c r="F1" s="212"/>
      <c r="G1" s="212"/>
      <c r="H1" s="212"/>
      <c r="I1" s="213"/>
      <c r="J1" s="76" t="s">
        <v>4</v>
      </c>
    </row>
    <row r="2" spans="1:9" ht="18" customHeight="1">
      <c r="A2" s="214" t="s">
        <v>85</v>
      </c>
      <c r="B2" s="215"/>
      <c r="C2" s="215"/>
      <c r="D2" s="215"/>
      <c r="E2" s="215"/>
      <c r="F2" s="215"/>
      <c r="G2" s="215"/>
      <c r="H2" s="215"/>
      <c r="I2" s="216"/>
    </row>
    <row r="3" spans="1:9" ht="18" customHeight="1">
      <c r="A3" s="202">
        <v>1</v>
      </c>
      <c r="B3" s="203" t="s">
        <v>5</v>
      </c>
      <c r="C3" s="204"/>
      <c r="D3" s="207" t="s">
        <v>6</v>
      </c>
      <c r="E3" s="207"/>
      <c r="F3" s="201" t="s">
        <v>121</v>
      </c>
      <c r="G3" s="201"/>
      <c r="H3" s="201"/>
      <c r="I3" s="201"/>
    </row>
    <row r="4" spans="1:9" ht="18.75" customHeight="1">
      <c r="A4" s="202"/>
      <c r="B4" s="205"/>
      <c r="C4" s="206"/>
      <c r="D4" s="207" t="s">
        <v>7</v>
      </c>
      <c r="E4" s="207"/>
      <c r="F4" s="297">
        <f>+ANEXO02RA!F4:I4</f>
        <v>44013</v>
      </c>
      <c r="G4" s="201"/>
      <c r="H4" s="201"/>
      <c r="I4" s="201"/>
    </row>
    <row r="5" spans="1:9" s="68" customFormat="1" ht="20.25" customHeight="1">
      <c r="A5" s="202">
        <v>2</v>
      </c>
      <c r="B5" s="203" t="s">
        <v>13</v>
      </c>
      <c r="C5" s="204"/>
      <c r="D5" s="207" t="s">
        <v>14</v>
      </c>
      <c r="E5" s="207"/>
      <c r="F5" s="288" t="s">
        <v>118</v>
      </c>
      <c r="G5" s="289"/>
      <c r="H5" s="289"/>
      <c r="I5" s="290"/>
    </row>
    <row r="6" spans="1:9" s="68" customFormat="1" ht="21" customHeight="1">
      <c r="A6" s="202"/>
      <c r="B6" s="205"/>
      <c r="C6" s="206"/>
      <c r="D6" s="207" t="s">
        <v>15</v>
      </c>
      <c r="E6" s="207"/>
      <c r="F6" s="201" t="s">
        <v>119</v>
      </c>
      <c r="G6" s="201"/>
      <c r="H6" s="201"/>
      <c r="I6" s="201"/>
    </row>
    <row r="7" spans="1:9" ht="12" customHeight="1">
      <c r="A7" s="178">
        <v>3</v>
      </c>
      <c r="B7" s="208" t="s">
        <v>21</v>
      </c>
      <c r="C7" s="209"/>
      <c r="D7" s="209"/>
      <c r="E7" s="209"/>
      <c r="F7" s="210"/>
      <c r="G7" s="210"/>
      <c r="H7" s="210"/>
      <c r="I7" s="210"/>
    </row>
    <row r="8" spans="1:9" ht="21.75" customHeight="1">
      <c r="A8" s="178"/>
      <c r="B8" s="34">
        <v>3.1</v>
      </c>
      <c r="C8" s="189" t="s">
        <v>16</v>
      </c>
      <c r="D8" s="189"/>
      <c r="E8" s="162"/>
      <c r="F8" s="162"/>
      <c r="G8" s="162"/>
      <c r="H8" s="162"/>
      <c r="I8" s="163"/>
    </row>
    <row r="9" spans="1:9" ht="23.25" customHeight="1">
      <c r="A9" s="178"/>
      <c r="B9" s="35">
        <v>3.2</v>
      </c>
      <c r="C9" s="189" t="s">
        <v>56</v>
      </c>
      <c r="D9" s="189"/>
      <c r="E9" s="162"/>
      <c r="F9" s="162"/>
      <c r="G9" s="162"/>
      <c r="H9" s="162"/>
      <c r="I9" s="163"/>
    </row>
    <row r="10" spans="1:9" ht="22.5" customHeight="1">
      <c r="A10" s="178"/>
      <c r="B10" s="196">
        <v>3.3</v>
      </c>
      <c r="C10" s="170" t="s">
        <v>17</v>
      </c>
      <c r="D10" s="197"/>
      <c r="E10" s="164" t="s">
        <v>18</v>
      </c>
      <c r="F10" s="164"/>
      <c r="G10" s="175"/>
      <c r="H10" s="176"/>
      <c r="I10" s="177"/>
    </row>
    <row r="11" spans="1:9" ht="21.75" customHeight="1">
      <c r="A11" s="178"/>
      <c r="B11" s="196"/>
      <c r="C11" s="198"/>
      <c r="D11" s="199"/>
      <c r="E11" s="164" t="s">
        <v>19</v>
      </c>
      <c r="F11" s="164"/>
      <c r="G11" s="175"/>
      <c r="H11" s="176"/>
      <c r="I11" s="177"/>
    </row>
    <row r="12" spans="1:9" ht="24" customHeight="1">
      <c r="A12" s="178"/>
      <c r="B12" s="196"/>
      <c r="C12" s="172"/>
      <c r="D12" s="200"/>
      <c r="E12" s="164" t="s">
        <v>20</v>
      </c>
      <c r="F12" s="164"/>
      <c r="G12" s="175"/>
      <c r="H12" s="176"/>
      <c r="I12" s="177"/>
    </row>
    <row r="13" spans="1:9" ht="12.75" customHeight="1">
      <c r="A13" s="178">
        <v>4</v>
      </c>
      <c r="B13" s="179" t="s">
        <v>22</v>
      </c>
      <c r="C13" s="179"/>
      <c r="D13" s="179"/>
      <c r="E13" s="179"/>
      <c r="F13" s="180"/>
      <c r="G13" s="180"/>
      <c r="H13" s="180"/>
      <c r="I13" s="180"/>
    </row>
    <row r="14" spans="1:9" ht="23.25" customHeight="1">
      <c r="A14" s="178"/>
      <c r="B14" s="187">
        <v>4.1</v>
      </c>
      <c r="C14" s="166" t="s">
        <v>23</v>
      </c>
      <c r="D14" s="184"/>
      <c r="E14" s="184"/>
      <c r="F14" s="187">
        <v>4.2</v>
      </c>
      <c r="G14" s="166" t="s">
        <v>24</v>
      </c>
      <c r="H14" s="184"/>
      <c r="I14" s="167"/>
    </row>
    <row r="15" spans="1:9" ht="25.5" customHeight="1">
      <c r="A15" s="178"/>
      <c r="B15" s="190"/>
      <c r="C15" s="12" t="s">
        <v>36</v>
      </c>
      <c r="D15" s="13">
        <f>+'F-2. MATRIZ PROB E IMPACTO.'!C11</f>
        <v>0.1</v>
      </c>
      <c r="E15" s="64"/>
      <c r="F15" s="190"/>
      <c r="G15" s="9" t="s">
        <v>32</v>
      </c>
      <c r="H15" s="10">
        <f>+'F-2. MATRIZ PROB E IMPACTO.'!D12</f>
        <v>0.05</v>
      </c>
      <c r="I15" s="64"/>
    </row>
    <row r="16" spans="1:9" ht="25.5" customHeight="1">
      <c r="A16" s="178"/>
      <c r="B16" s="190"/>
      <c r="C16" s="12" t="s">
        <v>30</v>
      </c>
      <c r="D16" s="13">
        <f>+'F-2. MATRIZ PROB E IMPACTO.'!C10</f>
        <v>0.3</v>
      </c>
      <c r="E16" s="64"/>
      <c r="F16" s="190"/>
      <c r="G16" s="9" t="s">
        <v>33</v>
      </c>
      <c r="H16" s="10">
        <f>+'F-2. MATRIZ PROB E IMPACTO.'!E12</f>
        <v>0.1</v>
      </c>
      <c r="I16" s="64"/>
    </row>
    <row r="17" spans="1:9" ht="25.5" customHeight="1">
      <c r="A17" s="178"/>
      <c r="B17" s="190"/>
      <c r="C17" s="12" t="s">
        <v>11</v>
      </c>
      <c r="D17" s="13">
        <f>+'F-2. MATRIZ PROB E IMPACTO.'!C9</f>
        <v>0.5</v>
      </c>
      <c r="E17" s="64"/>
      <c r="F17" s="190"/>
      <c r="G17" s="9" t="s">
        <v>34</v>
      </c>
      <c r="H17" s="10">
        <f>+'F-2. MATRIZ PROB E IMPACTO.'!F12</f>
        <v>0.2</v>
      </c>
      <c r="I17" s="64"/>
    </row>
    <row r="18" spans="1:9" ht="25.5" customHeight="1">
      <c r="A18" s="178"/>
      <c r="B18" s="190"/>
      <c r="C18" s="12" t="s">
        <v>31</v>
      </c>
      <c r="D18" s="13">
        <f>+'F-2. MATRIZ PROB E IMPACTO.'!C8</f>
        <v>0.7</v>
      </c>
      <c r="E18" s="64"/>
      <c r="F18" s="190"/>
      <c r="G18" s="9" t="s">
        <v>35</v>
      </c>
      <c r="H18" s="10">
        <f>+'F-2. MATRIZ PROB E IMPACTO.'!G12</f>
        <v>0.4</v>
      </c>
      <c r="I18" s="64"/>
    </row>
    <row r="19" spans="1:9" ht="25.5" customHeight="1">
      <c r="A19" s="178"/>
      <c r="B19" s="190"/>
      <c r="C19" s="9" t="s">
        <v>37</v>
      </c>
      <c r="D19" s="13">
        <f>+'F-2. MATRIZ PROB E IMPACTO.'!C7</f>
        <v>0.9</v>
      </c>
      <c r="E19" s="64"/>
      <c r="F19" s="190"/>
      <c r="G19" s="9" t="s">
        <v>38</v>
      </c>
      <c r="H19" s="10">
        <f>+'F-2. MATRIZ PROB E IMPACTO.'!H12</f>
        <v>0.8</v>
      </c>
      <c r="I19" s="64"/>
    </row>
    <row r="20" spans="1:9" ht="25.5" customHeight="1">
      <c r="A20" s="178"/>
      <c r="B20" s="14"/>
      <c r="C20" s="165">
        <f>_xlfn.IFERROR(INDEX(C15:E19,MATCH(IF(E15&gt;0,E15,IF(E16&gt;0,E16,IF(E17&gt;0,E17,IF(E18&gt;0,E18,IF(E19&gt;0,E19,""))))),E15:E19,0),1),"")</f>
      </c>
      <c r="D20" s="165"/>
      <c r="E20" s="16">
        <f>_xlfn.IFERROR(INDEX(D15:E19,MATCH(IF(E15&gt;0,E15,IF(E16&gt;0,E16,IF(E17&gt;0,E17,IF(E18&gt;0,E18,IF(E19&gt;0,E19,""))))),E15:E19,0),1),"")</f>
      </c>
      <c r="F20" s="15"/>
      <c r="G20" s="165">
        <f>_xlfn.IFERROR(INDEX(G15:I19,MATCH(IF(I15&gt;0,I15,IF(I16&gt;0,I16,IF(I17&gt;0,I17,IF(I18&gt;0,I18,IF(I19&gt;0,I19,""))))),I15:I19,0),1),"")</f>
      </c>
      <c r="H20" s="165"/>
      <c r="I20" s="16">
        <f>_xlfn.IFERROR(INDEX(H15:I19,MATCH(IF(I15&gt;0,I15,IF(I16&gt;0,I16,IF(I17&gt;0,I17,IF(I18&gt;0,I18,IF(I19&gt;0,I19,""))))),I15:I19,0),1),"")</f>
      </c>
    </row>
    <row r="21" spans="1:10" s="70" customFormat="1" ht="14.25" customHeight="1">
      <c r="A21" s="178"/>
      <c r="B21" s="181">
        <v>4.3</v>
      </c>
      <c r="C21" s="226" t="s">
        <v>39</v>
      </c>
      <c r="D21" s="227"/>
      <c r="E21" s="227"/>
      <c r="F21" s="227"/>
      <c r="G21" s="227"/>
      <c r="H21" s="227"/>
      <c r="I21" s="228"/>
      <c r="J21" s="69"/>
    </row>
    <row r="22" spans="1:13" s="70" customFormat="1" ht="24.75" customHeight="1">
      <c r="A22" s="178"/>
      <c r="B22" s="182"/>
      <c r="C22" s="218" t="s">
        <v>45</v>
      </c>
      <c r="D22" s="219"/>
      <c r="E22" s="185">
        <f>+_xlfn.IFERROR(ROUND(E20*I20,3),0)</f>
        <v>0</v>
      </c>
      <c r="F22" s="191" t="s">
        <v>46</v>
      </c>
      <c r="G22" s="192"/>
      <c r="H22" s="222">
        <f>+IF(E22=0,"",IF(AND(E22&gt;=MIN('F-2. MATRIZ PROB E IMPACTO.'!F7:H7,'F-2. MATRIZ PROB E IMPACTO.'!G8:H8,'F-2. MATRIZ PROB E IMPACTO.'!G9:H9,'F-2. MATRIZ PROB E IMPACTO.'!H10),E22&lt;=MAX('F-2. MATRIZ PROB E IMPACTO.'!F7:H7,'F-2. MATRIZ PROB E IMPACTO.'!G8:H8,'F-2. MATRIZ PROB E IMPACTO.'!G9:H9,'F-2. MATRIZ PROB E IMPACTO.'!H10)),"Alta Prioridad",IF(AND(E22&gt;=MIN('F-2. MATRIZ PROB E IMPACTO.'!E7:E8,'F-2. MATRIZ PROB E IMPACTO.'!F8:F10,'F-2. MATRIZ PROB E IMPACTO.'!G10,'F-2. MATRIZ PROB E IMPACTO.'!H11),E22&lt;=MAX('F-2. MATRIZ PROB E IMPACTO.'!E7:E8,'F-2. MATRIZ PROB E IMPACTO.'!F8:F10,'F-2. MATRIZ PROB E IMPACTO.'!G10,'F-2. MATRIZ PROB E IMPACTO.'!H11)),"Prioridad Moderada",IF(AND(E22&gt;=MIN('F-2. MATRIZ PROB E IMPACTO.'!D7:D11,'F-2. MATRIZ PROB E IMPACTO.'!E9:E11,'F-2. MATRIZ PROB E IMPACTO.'!F11,'F-2. MATRIZ PROB E IMPACTO.'!G11),E22&lt;=MAX('F-2. MATRIZ PROB E IMPACTO.'!D7:D11,'F-2. MATRIZ PROB E IMPACTO.'!E9:E11,'F-2. MATRIZ PROB E IMPACTO.'!F11,'F-2. MATRIZ PROB E IMPACTO.'!G11,)),"Baja Prioridad",""))))</f>
      </c>
      <c r="I22" s="223"/>
      <c r="J22" s="69"/>
      <c r="M22" s="71"/>
    </row>
    <row r="23" spans="1:13" s="70" customFormat="1" ht="24.75" customHeight="1">
      <c r="A23" s="178"/>
      <c r="B23" s="183"/>
      <c r="C23" s="220"/>
      <c r="D23" s="221"/>
      <c r="E23" s="186"/>
      <c r="F23" s="193"/>
      <c r="G23" s="194"/>
      <c r="H23" s="224"/>
      <c r="I23" s="225"/>
      <c r="J23" s="69"/>
      <c r="M23" s="71"/>
    </row>
    <row r="24" spans="1:9" ht="12.75" customHeight="1">
      <c r="A24" s="178">
        <v>5</v>
      </c>
      <c r="B24" s="180" t="s">
        <v>52</v>
      </c>
      <c r="C24" s="180"/>
      <c r="D24" s="180"/>
      <c r="E24" s="180"/>
      <c r="F24" s="180"/>
      <c r="G24" s="180"/>
      <c r="H24" s="180"/>
      <c r="I24" s="180"/>
    </row>
    <row r="25" spans="1:9" s="68" customFormat="1" ht="24.75" customHeight="1">
      <c r="A25" s="178"/>
      <c r="B25" s="187">
        <v>5.1</v>
      </c>
      <c r="C25" s="170" t="s">
        <v>69</v>
      </c>
      <c r="D25" s="171"/>
      <c r="E25" s="174" t="s">
        <v>47</v>
      </c>
      <c r="F25" s="174"/>
      <c r="G25" s="65"/>
      <c r="H25" s="40" t="s">
        <v>48</v>
      </c>
      <c r="I25" s="65"/>
    </row>
    <row r="26" spans="1:9" s="68" customFormat="1" ht="24.75" customHeight="1">
      <c r="A26" s="178"/>
      <c r="B26" s="188"/>
      <c r="C26" s="172"/>
      <c r="D26" s="173"/>
      <c r="E26" s="168" t="s">
        <v>72</v>
      </c>
      <c r="F26" s="169"/>
      <c r="G26" s="65"/>
      <c r="H26" s="40" t="s">
        <v>73</v>
      </c>
      <c r="I26" s="65"/>
    </row>
    <row r="27" spans="1:9" s="68" customFormat="1" ht="24.75" customHeight="1">
      <c r="A27" s="178"/>
      <c r="B27" s="41">
        <v>5.2</v>
      </c>
      <c r="C27" s="166" t="s">
        <v>97</v>
      </c>
      <c r="D27" s="167"/>
      <c r="E27" s="159"/>
      <c r="F27" s="160"/>
      <c r="G27" s="160"/>
      <c r="H27" s="160"/>
      <c r="I27" s="161"/>
    </row>
    <row r="28" spans="1:9" s="68" customFormat="1" ht="55.5" customHeight="1">
      <c r="A28" s="178"/>
      <c r="B28" s="35">
        <v>5.3</v>
      </c>
      <c r="C28" s="189" t="s">
        <v>68</v>
      </c>
      <c r="D28" s="189"/>
      <c r="E28" s="195"/>
      <c r="F28" s="195"/>
      <c r="G28" s="195"/>
      <c r="H28" s="195"/>
      <c r="I28" s="195"/>
    </row>
    <row r="29" spans="1:9" ht="11.25">
      <c r="A29" s="66"/>
      <c r="B29" s="66"/>
      <c r="C29" s="66"/>
      <c r="D29" s="66"/>
      <c r="E29" s="66"/>
      <c r="F29" s="66"/>
      <c r="G29" s="66"/>
      <c r="H29" s="66"/>
      <c r="I29" s="66"/>
    </row>
    <row r="30" spans="1:9" ht="11.25">
      <c r="A30" s="66"/>
      <c r="B30" s="66"/>
      <c r="C30" s="66"/>
      <c r="D30" s="66"/>
      <c r="E30" s="66"/>
      <c r="F30" s="66"/>
      <c r="G30" s="66"/>
      <c r="H30" s="66"/>
      <c r="I30" s="66"/>
    </row>
    <row r="31" spans="1:9" ht="11.25">
      <c r="A31" s="66"/>
      <c r="B31" s="66"/>
      <c r="C31" s="66"/>
      <c r="D31" s="66"/>
      <c r="E31" s="66"/>
      <c r="F31" s="66"/>
      <c r="G31" s="66"/>
      <c r="H31" s="66"/>
      <c r="I31" s="66"/>
    </row>
    <row r="32" spans="1:9" ht="11.25">
      <c r="A32" s="66"/>
      <c r="B32" s="66"/>
      <c r="C32" s="66"/>
      <c r="D32" s="66"/>
      <c r="E32" s="66"/>
      <c r="F32" s="66"/>
      <c r="G32" s="66"/>
      <c r="H32" s="66"/>
      <c r="I32" s="66"/>
    </row>
    <row r="33" spans="1:9" ht="11.25">
      <c r="A33" s="66"/>
      <c r="B33" s="66"/>
      <c r="C33" s="66"/>
      <c r="D33" s="66"/>
      <c r="E33" s="66"/>
      <c r="F33" s="66"/>
      <c r="G33" s="66"/>
      <c r="H33" s="66"/>
      <c r="I33" s="66"/>
    </row>
    <row r="34" spans="1:9" ht="11.25">
      <c r="A34" s="66"/>
      <c r="B34" s="66"/>
      <c r="C34" s="66"/>
      <c r="D34" s="66"/>
      <c r="E34" s="66"/>
      <c r="F34" s="66"/>
      <c r="G34" s="66"/>
      <c r="H34" s="66"/>
      <c r="I34" s="66"/>
    </row>
    <row r="35" spans="1:9" ht="28.5" customHeight="1">
      <c r="A35" s="66"/>
      <c r="B35" s="66"/>
      <c r="C35" s="217" t="s">
        <v>99</v>
      </c>
      <c r="D35" s="217"/>
      <c r="E35" s="217"/>
      <c r="F35" s="66"/>
      <c r="G35" s="217" t="s">
        <v>101</v>
      </c>
      <c r="H35" s="217"/>
      <c r="I35" s="217"/>
    </row>
    <row r="36" spans="1:9" ht="15" customHeight="1">
      <c r="A36" s="66"/>
      <c r="B36" s="66"/>
      <c r="C36" s="66" t="s">
        <v>103</v>
      </c>
      <c r="D36" s="66"/>
      <c r="E36" s="66"/>
      <c r="F36" s="66"/>
      <c r="G36" s="66" t="s">
        <v>100</v>
      </c>
      <c r="I36" s="66"/>
    </row>
    <row r="37" spans="1:9" ht="15" customHeight="1">
      <c r="A37" s="66"/>
      <c r="B37" s="66"/>
      <c r="C37" s="66"/>
      <c r="D37" s="66"/>
      <c r="E37" s="66"/>
      <c r="F37" s="66"/>
      <c r="G37" s="66" t="s">
        <v>102</v>
      </c>
      <c r="I37" s="66"/>
    </row>
  </sheetData>
  <sheetProtection/>
  <mergeCells count="54">
    <mergeCell ref="A13:A23"/>
    <mergeCell ref="B13:I13"/>
    <mergeCell ref="E11:F11"/>
    <mergeCell ref="G11:I11"/>
    <mergeCell ref="E12:F12"/>
    <mergeCell ref="G12:I12"/>
    <mergeCell ref="F22:G23"/>
    <mergeCell ref="H22:I23"/>
    <mergeCell ref="B14:B19"/>
    <mergeCell ref="C14:E14"/>
    <mergeCell ref="A24:A28"/>
    <mergeCell ref="B24:I24"/>
    <mergeCell ref="B25:B26"/>
    <mergeCell ref="C25:D26"/>
    <mergeCell ref="E25:F25"/>
    <mergeCell ref="E26:F26"/>
    <mergeCell ref="C35:E35"/>
    <mergeCell ref="G35:I35"/>
    <mergeCell ref="C27:D27"/>
    <mergeCell ref="E27:I27"/>
    <mergeCell ref="C28:D28"/>
    <mergeCell ref="E28:I28"/>
    <mergeCell ref="F14:F19"/>
    <mergeCell ref="G14:I14"/>
    <mergeCell ref="B21:B23"/>
    <mergeCell ref="C21:I21"/>
    <mergeCell ref="C22:D23"/>
    <mergeCell ref="E22:E23"/>
    <mergeCell ref="C20:D20"/>
    <mergeCell ref="G20:H20"/>
    <mergeCell ref="A7:A12"/>
    <mergeCell ref="B7:I7"/>
    <mergeCell ref="C8:D8"/>
    <mergeCell ref="E8:I8"/>
    <mergeCell ref="C9:D9"/>
    <mergeCell ref="E9:I9"/>
    <mergeCell ref="B10:B12"/>
    <mergeCell ref="C10:D12"/>
    <mergeCell ref="E10:F10"/>
    <mergeCell ref="G10:I10"/>
    <mergeCell ref="A5:A6"/>
    <mergeCell ref="B5:C6"/>
    <mergeCell ref="D5:E5"/>
    <mergeCell ref="F5:I5"/>
    <mergeCell ref="D6:E6"/>
    <mergeCell ref="F6:I6"/>
    <mergeCell ref="A1:I1"/>
    <mergeCell ref="A2:I2"/>
    <mergeCell ref="A3:A4"/>
    <mergeCell ref="B3:C4"/>
    <mergeCell ref="D3:E3"/>
    <mergeCell ref="F3:I3"/>
    <mergeCell ref="D4:E4"/>
    <mergeCell ref="F4:I4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SheetLayoutView="100" zoomScalePageLayoutView="0" workbookViewId="0" topLeftCell="A1">
      <selection activeCell="L13" sqref="L13"/>
    </sheetView>
  </sheetViews>
  <sheetFormatPr defaultColWidth="11.421875" defaultRowHeight="12.75"/>
  <cols>
    <col min="1" max="1" width="4.7109375" style="11" customWidth="1"/>
    <col min="2" max="2" width="4.28125" style="11" customWidth="1"/>
    <col min="3" max="3" width="13.8515625" style="11" customWidth="1"/>
    <col min="4" max="4" width="11.28125" style="11" customWidth="1"/>
    <col min="5" max="5" width="10.57421875" style="11" customWidth="1"/>
    <col min="6" max="6" width="4.28125" style="11" customWidth="1"/>
    <col min="7" max="7" width="8.00390625" style="11" customWidth="1"/>
    <col min="8" max="8" width="12.57421875" style="11" customWidth="1"/>
    <col min="9" max="9" width="13.57421875" style="11" customWidth="1"/>
    <col min="10" max="16384" width="11.421875" style="67" customWidth="1"/>
  </cols>
  <sheetData>
    <row r="1" spans="1:10" ht="18" customHeight="1">
      <c r="A1" s="211" t="s">
        <v>53</v>
      </c>
      <c r="B1" s="212"/>
      <c r="C1" s="212"/>
      <c r="D1" s="212"/>
      <c r="E1" s="212"/>
      <c r="F1" s="212"/>
      <c r="G1" s="212"/>
      <c r="H1" s="212"/>
      <c r="I1" s="213"/>
      <c r="J1" s="76"/>
    </row>
    <row r="2" spans="1:9" ht="18" customHeight="1">
      <c r="A2" s="214" t="s">
        <v>85</v>
      </c>
      <c r="B2" s="215"/>
      <c r="C2" s="215"/>
      <c r="D2" s="215"/>
      <c r="E2" s="215"/>
      <c r="F2" s="215"/>
      <c r="G2" s="215"/>
      <c r="H2" s="215"/>
      <c r="I2" s="216"/>
    </row>
    <row r="3" spans="1:9" ht="27" customHeight="1">
      <c r="A3" s="202">
        <v>1</v>
      </c>
      <c r="B3" s="203" t="s">
        <v>5</v>
      </c>
      <c r="C3" s="204"/>
      <c r="D3" s="207" t="s">
        <v>6</v>
      </c>
      <c r="E3" s="207"/>
      <c r="F3" s="201" t="str">
        <f>+'ANEXO 02RI (2)'!F3:I6</f>
        <v> LOCALIDAD DE PIURA - PIURA - PIURA </v>
      </c>
      <c r="G3" s="201"/>
      <c r="H3" s="201"/>
      <c r="I3" s="201"/>
    </row>
    <row r="4" spans="1:9" ht="18.75" customHeight="1">
      <c r="A4" s="202"/>
      <c r="B4" s="205"/>
      <c r="C4" s="206"/>
      <c r="D4" s="207" t="s">
        <v>7</v>
      </c>
      <c r="E4" s="207"/>
      <c r="F4" s="279">
        <f>+'ANEXO 02RJ'!F4:I4</f>
        <v>44013</v>
      </c>
      <c r="G4" s="280"/>
      <c r="H4" s="280"/>
      <c r="I4" s="280"/>
    </row>
    <row r="5" spans="1:9" s="68" customFormat="1" ht="112.5" customHeight="1">
      <c r="A5" s="202">
        <v>2</v>
      </c>
      <c r="B5" s="203" t="s">
        <v>13</v>
      </c>
      <c r="C5" s="204"/>
      <c r="D5" s="207" t="s">
        <v>14</v>
      </c>
      <c r="E5" s="207"/>
      <c r="F5" s="288" t="str">
        <f>+'ANEXO 02RJ'!F3:I6</f>
        <v>"REPARACIÓN DE PISTA EN EL (LA) Y   VEREDAS EN LA URBANIZACIÓN QUINTA ANA MARÍA EN LA LOCALIDAD PIURA, DISTRITO DE PIURA, PROVINCIA PIURA, DEPARTAMENTO PIURA"</v>
      </c>
      <c r="G5" s="289"/>
      <c r="H5" s="289"/>
      <c r="I5" s="290"/>
    </row>
    <row r="6" spans="1:9" s="68" customFormat="1" ht="30.75" customHeight="1">
      <c r="A6" s="202"/>
      <c r="B6" s="205"/>
      <c r="C6" s="206"/>
      <c r="D6" s="207" t="s">
        <v>15</v>
      </c>
      <c r="E6" s="207"/>
      <c r="F6" s="201" t="str">
        <f>+ANEXO02RA!F6:I6</f>
        <v> LOCALIDAD DE PIURA - PIURA - PIURA </v>
      </c>
      <c r="G6" s="201"/>
      <c r="H6" s="201"/>
      <c r="I6" s="201"/>
    </row>
    <row r="7" spans="1:9" ht="12" customHeight="1">
      <c r="A7" s="178">
        <v>3</v>
      </c>
      <c r="B7" s="208" t="s">
        <v>21</v>
      </c>
      <c r="C7" s="209"/>
      <c r="D7" s="209"/>
      <c r="E7" s="209"/>
      <c r="F7" s="210"/>
      <c r="G7" s="210"/>
      <c r="H7" s="210"/>
      <c r="I7" s="210"/>
    </row>
    <row r="8" spans="1:9" ht="26.25" customHeight="1">
      <c r="A8" s="178"/>
      <c r="B8" s="34">
        <v>3.1</v>
      </c>
      <c r="C8" s="189" t="s">
        <v>16</v>
      </c>
      <c r="D8" s="189"/>
      <c r="E8" s="320" t="s">
        <v>307</v>
      </c>
      <c r="F8" s="281"/>
      <c r="G8" s="281"/>
      <c r="H8" s="281"/>
      <c r="I8" s="282"/>
    </row>
    <row r="9" spans="1:9" ht="23.25" customHeight="1">
      <c r="A9" s="178"/>
      <c r="B9" s="35">
        <v>3.2</v>
      </c>
      <c r="C9" s="189" t="s">
        <v>56</v>
      </c>
      <c r="D9" s="189"/>
      <c r="E9" s="283" t="s">
        <v>149</v>
      </c>
      <c r="F9" s="283"/>
      <c r="G9" s="283"/>
      <c r="H9" s="283"/>
      <c r="I9" s="284"/>
    </row>
    <row r="10" spans="1:9" ht="22.5" customHeight="1">
      <c r="A10" s="178"/>
      <c r="B10" s="196">
        <v>3.3</v>
      </c>
      <c r="C10" s="170" t="s">
        <v>17</v>
      </c>
      <c r="D10" s="197"/>
      <c r="E10" s="164" t="s">
        <v>18</v>
      </c>
      <c r="F10" s="164"/>
      <c r="G10" s="175" t="s">
        <v>150</v>
      </c>
      <c r="H10" s="176"/>
      <c r="I10" s="177"/>
    </row>
    <row r="11" spans="1:9" ht="29.25" customHeight="1">
      <c r="A11" s="178"/>
      <c r="B11" s="196"/>
      <c r="C11" s="198"/>
      <c r="D11" s="199"/>
      <c r="E11" s="164" t="s">
        <v>19</v>
      </c>
      <c r="F11" s="164"/>
      <c r="G11" s="175" t="s">
        <v>206</v>
      </c>
      <c r="H11" s="176"/>
      <c r="I11" s="177"/>
    </row>
    <row r="12" spans="1:9" ht="24" customHeight="1">
      <c r="A12" s="178"/>
      <c r="B12" s="196"/>
      <c r="C12" s="172"/>
      <c r="D12" s="200"/>
      <c r="E12" s="164" t="s">
        <v>20</v>
      </c>
      <c r="F12" s="164"/>
      <c r="G12" s="175" t="s">
        <v>136</v>
      </c>
      <c r="H12" s="176"/>
      <c r="I12" s="177"/>
    </row>
    <row r="13" spans="1:9" ht="12.75" customHeight="1">
      <c r="A13" s="178">
        <v>4</v>
      </c>
      <c r="B13" s="179" t="s">
        <v>22</v>
      </c>
      <c r="C13" s="179"/>
      <c r="D13" s="179"/>
      <c r="E13" s="179"/>
      <c r="F13" s="180"/>
      <c r="G13" s="180"/>
      <c r="H13" s="180"/>
      <c r="I13" s="180"/>
    </row>
    <row r="14" spans="1:9" ht="23.25" customHeight="1">
      <c r="A14" s="178"/>
      <c r="B14" s="187">
        <v>4.1</v>
      </c>
      <c r="C14" s="166" t="s">
        <v>23</v>
      </c>
      <c r="D14" s="184"/>
      <c r="E14" s="184"/>
      <c r="F14" s="187">
        <v>4.2</v>
      </c>
      <c r="G14" s="166" t="s">
        <v>24</v>
      </c>
      <c r="H14" s="184"/>
      <c r="I14" s="167"/>
    </row>
    <row r="15" spans="1:9" ht="25.5" customHeight="1">
      <c r="A15" s="178"/>
      <c r="B15" s="190"/>
      <c r="C15" s="12" t="s">
        <v>36</v>
      </c>
      <c r="D15" s="13">
        <f>+'F-2. MATRIZ PROB E IMPACTO.'!C11</f>
        <v>0.1</v>
      </c>
      <c r="E15" s="64"/>
      <c r="F15" s="190"/>
      <c r="G15" s="9" t="s">
        <v>32</v>
      </c>
      <c r="H15" s="10">
        <f>+'F-2. MATRIZ PROB E IMPACTO.'!D12</f>
        <v>0.05</v>
      </c>
      <c r="I15" s="64"/>
    </row>
    <row r="16" spans="1:9" ht="25.5" customHeight="1">
      <c r="A16" s="178"/>
      <c r="B16" s="190"/>
      <c r="C16" s="12" t="s">
        <v>30</v>
      </c>
      <c r="D16" s="13">
        <f>+'F-2. MATRIZ PROB E IMPACTO.'!C10</f>
        <v>0.3</v>
      </c>
      <c r="E16" s="64"/>
      <c r="F16" s="190"/>
      <c r="G16" s="9" t="s">
        <v>33</v>
      </c>
      <c r="H16" s="10">
        <f>+'F-2. MATRIZ PROB E IMPACTO.'!E12</f>
        <v>0.1</v>
      </c>
      <c r="I16" s="64"/>
    </row>
    <row r="17" spans="1:9" ht="25.5" customHeight="1">
      <c r="A17" s="178"/>
      <c r="B17" s="190"/>
      <c r="C17" s="12" t="s">
        <v>11</v>
      </c>
      <c r="D17" s="13">
        <f>+'F-2. MATRIZ PROB E IMPACTO.'!C9</f>
        <v>0.5</v>
      </c>
      <c r="E17" s="64" t="s">
        <v>104</v>
      </c>
      <c r="F17" s="190"/>
      <c r="G17" s="9" t="s">
        <v>34</v>
      </c>
      <c r="H17" s="10">
        <f>+'F-2. MATRIZ PROB E IMPACTO.'!F12</f>
        <v>0.2</v>
      </c>
      <c r="I17" s="64" t="s">
        <v>104</v>
      </c>
    </row>
    <row r="18" spans="1:9" ht="25.5" customHeight="1">
      <c r="A18" s="178"/>
      <c r="B18" s="190"/>
      <c r="C18" s="12" t="s">
        <v>31</v>
      </c>
      <c r="D18" s="13">
        <f>+'F-2. MATRIZ PROB E IMPACTO.'!C8</f>
        <v>0.7</v>
      </c>
      <c r="E18" s="64"/>
      <c r="F18" s="190"/>
      <c r="G18" s="9" t="s">
        <v>35</v>
      </c>
      <c r="H18" s="10">
        <f>+'F-2. MATRIZ PROB E IMPACTO.'!G12</f>
        <v>0.4</v>
      </c>
      <c r="I18" s="64"/>
    </row>
    <row r="19" spans="1:9" ht="25.5" customHeight="1">
      <c r="A19" s="178"/>
      <c r="B19" s="190"/>
      <c r="C19" s="9" t="s">
        <v>37</v>
      </c>
      <c r="D19" s="13">
        <f>+'F-2. MATRIZ PROB E IMPACTO.'!C7</f>
        <v>0.9</v>
      </c>
      <c r="E19" s="64"/>
      <c r="F19" s="190"/>
      <c r="G19" s="9" t="s">
        <v>38</v>
      </c>
      <c r="H19" s="10">
        <f>+'F-2. MATRIZ PROB E IMPACTO.'!H12</f>
        <v>0.8</v>
      </c>
      <c r="I19" s="64"/>
    </row>
    <row r="20" spans="1:9" ht="25.5" customHeight="1">
      <c r="A20" s="178"/>
      <c r="B20" s="14"/>
      <c r="C20" s="165" t="str">
        <f>_xlfn.IFERROR(INDEX(C15:E19,MATCH(IF(E15&gt;0,E15,IF(E16&gt;0,E16,IF(E17&gt;0,E17,IF(E18&gt;0,E18,IF(E19&gt;0,E19,""))))),E15:E19,0),1),"")</f>
        <v>Moderada </v>
      </c>
      <c r="D20" s="165"/>
      <c r="E20" s="16">
        <f>_xlfn.IFERROR(INDEX(D15:E19,MATCH(IF(E15&gt;0,E15,IF(E16&gt;0,E16,IF(E17&gt;0,E17,IF(E18&gt;0,E18,IF(E19&gt;0,E19,""))))),E15:E19,0),1),"")</f>
        <v>0.5</v>
      </c>
      <c r="F20" s="15"/>
      <c r="G20" s="165" t="str">
        <f>_xlfn.IFERROR(INDEX(G15:I19,MATCH(IF(I15&gt;0,I15,IF(I16&gt;0,I16,IF(I17&gt;0,I17,IF(I18&gt;0,I18,IF(I19&gt;0,I19,""))))),I15:I19,0),1),"")</f>
        <v>Moderado</v>
      </c>
      <c r="H20" s="165"/>
      <c r="I20" s="16">
        <f>_xlfn.IFERROR(INDEX(H15:I19,MATCH(IF(I15&gt;0,I15,IF(I16&gt;0,I16,IF(I17&gt;0,I17,IF(I18&gt;0,I18,IF(I19&gt;0,I19,""))))),I15:I19,0),1),"")</f>
        <v>0.2</v>
      </c>
    </row>
    <row r="21" spans="1:10" s="70" customFormat="1" ht="14.25" customHeight="1">
      <c r="A21" s="178"/>
      <c r="B21" s="181">
        <v>4.3</v>
      </c>
      <c r="C21" s="226" t="s">
        <v>39</v>
      </c>
      <c r="D21" s="227"/>
      <c r="E21" s="227"/>
      <c r="F21" s="227"/>
      <c r="G21" s="227"/>
      <c r="H21" s="227"/>
      <c r="I21" s="228"/>
      <c r="J21" s="69"/>
    </row>
    <row r="22" spans="1:13" s="70" customFormat="1" ht="24.75" customHeight="1">
      <c r="A22" s="178"/>
      <c r="B22" s="182"/>
      <c r="C22" s="218" t="s">
        <v>45</v>
      </c>
      <c r="D22" s="219"/>
      <c r="E22" s="185">
        <f>+_xlfn.IFERROR(ROUND(E20*I20,3),0)</f>
        <v>0.1</v>
      </c>
      <c r="F22" s="191" t="s">
        <v>46</v>
      </c>
      <c r="G22" s="192"/>
      <c r="H22" s="222" t="str">
        <f>+IF(E22=0,"",IF(AND(E22&gt;=MIN('F-2. MATRIZ PROB E IMPACTO.'!F7:H7,'F-2. MATRIZ PROB E IMPACTO.'!G8:H8,'F-2. MATRIZ PROB E IMPACTO.'!G9:H9,'F-2. MATRIZ PROB E IMPACTO.'!H10),E22&lt;=MAX('F-2. MATRIZ PROB E IMPACTO.'!F7:H7,'F-2. MATRIZ PROB E IMPACTO.'!G8:H8,'F-2. MATRIZ PROB E IMPACTO.'!G9:H9,'F-2. MATRIZ PROB E IMPACTO.'!H10)),"Alta Prioridad",IF(AND(E22&gt;=MIN('F-2. MATRIZ PROB E IMPACTO.'!E7:E8,'F-2. MATRIZ PROB E IMPACTO.'!F8:F10,'F-2. MATRIZ PROB E IMPACTO.'!G10,'F-2. MATRIZ PROB E IMPACTO.'!H11),E22&lt;=MAX('F-2. MATRIZ PROB E IMPACTO.'!E7:E8,'F-2. MATRIZ PROB E IMPACTO.'!F8:F10,'F-2. MATRIZ PROB E IMPACTO.'!G10,'F-2. MATRIZ PROB E IMPACTO.'!H11)),"Prioridad Moderada",IF(AND(E22&gt;=MIN('F-2. MATRIZ PROB E IMPACTO.'!D7:D11,'F-2. MATRIZ PROB E IMPACTO.'!E9:E11,'F-2. MATRIZ PROB E IMPACTO.'!F11,'F-2. MATRIZ PROB E IMPACTO.'!G11),E22&lt;=MAX('F-2. MATRIZ PROB E IMPACTO.'!D7:D11,'F-2. MATRIZ PROB E IMPACTO.'!E9:E11,'F-2. MATRIZ PROB E IMPACTO.'!F11,'F-2. MATRIZ PROB E IMPACTO.'!G11,)),"Baja Prioridad",""))))</f>
        <v>Prioridad Moderada</v>
      </c>
      <c r="I22" s="223"/>
      <c r="J22" s="69"/>
      <c r="M22" s="71"/>
    </row>
    <row r="23" spans="1:13" s="70" customFormat="1" ht="13.5" customHeight="1">
      <c r="A23" s="178"/>
      <c r="B23" s="183"/>
      <c r="C23" s="220"/>
      <c r="D23" s="221"/>
      <c r="E23" s="186"/>
      <c r="F23" s="193"/>
      <c r="G23" s="194"/>
      <c r="H23" s="224"/>
      <c r="I23" s="225"/>
      <c r="J23" s="69"/>
      <c r="M23" s="71"/>
    </row>
    <row r="24" spans="1:9" ht="12.75" customHeight="1">
      <c r="A24" s="178">
        <v>5</v>
      </c>
      <c r="B24" s="180" t="s">
        <v>52</v>
      </c>
      <c r="C24" s="180"/>
      <c r="D24" s="180"/>
      <c r="E24" s="180"/>
      <c r="F24" s="180"/>
      <c r="G24" s="180"/>
      <c r="H24" s="180"/>
      <c r="I24" s="180"/>
    </row>
    <row r="25" spans="1:9" s="68" customFormat="1" ht="24.75" customHeight="1">
      <c r="A25" s="178"/>
      <c r="B25" s="187">
        <v>5.1</v>
      </c>
      <c r="C25" s="170" t="s">
        <v>69</v>
      </c>
      <c r="D25" s="171"/>
      <c r="E25" s="174" t="s">
        <v>47</v>
      </c>
      <c r="F25" s="174"/>
      <c r="G25" s="65"/>
      <c r="H25" s="40" t="s">
        <v>48</v>
      </c>
      <c r="I25" s="65"/>
    </row>
    <row r="26" spans="1:9" s="68" customFormat="1" ht="23.25" customHeight="1">
      <c r="A26" s="178"/>
      <c r="B26" s="188"/>
      <c r="C26" s="172"/>
      <c r="D26" s="173"/>
      <c r="E26" s="168" t="s">
        <v>72</v>
      </c>
      <c r="F26" s="169"/>
      <c r="G26" s="65"/>
      <c r="H26" s="40" t="s">
        <v>73</v>
      </c>
      <c r="I26" s="65" t="s">
        <v>104</v>
      </c>
    </row>
    <row r="27" spans="1:9" s="68" customFormat="1" ht="24.75" customHeight="1">
      <c r="A27" s="178"/>
      <c r="B27" s="41">
        <v>5.2</v>
      </c>
      <c r="C27" s="166" t="s">
        <v>97</v>
      </c>
      <c r="D27" s="167"/>
      <c r="E27" s="195" t="s">
        <v>151</v>
      </c>
      <c r="F27" s="195"/>
      <c r="G27" s="195"/>
      <c r="H27" s="195"/>
      <c r="I27" s="195"/>
    </row>
    <row r="28" spans="1:9" s="68" customFormat="1" ht="37.5" customHeight="1">
      <c r="A28" s="178"/>
      <c r="B28" s="35">
        <v>5.3</v>
      </c>
      <c r="C28" s="189" t="s">
        <v>68</v>
      </c>
      <c r="D28" s="189"/>
      <c r="E28" s="195" t="s">
        <v>163</v>
      </c>
      <c r="F28" s="195"/>
      <c r="G28" s="195"/>
      <c r="H28" s="195"/>
      <c r="I28" s="195"/>
    </row>
    <row r="29" spans="1:9" ht="11.25">
      <c r="A29" s="66"/>
      <c r="B29" s="66"/>
      <c r="C29" s="66"/>
      <c r="D29" s="66"/>
      <c r="E29" s="66"/>
      <c r="F29" s="66"/>
      <c r="G29" s="66"/>
      <c r="H29" s="66"/>
      <c r="I29" s="66"/>
    </row>
    <row r="30" spans="1:9" ht="11.25">
      <c r="A30" s="66"/>
      <c r="B30" s="66"/>
      <c r="C30" s="66"/>
      <c r="D30" s="66"/>
      <c r="E30" s="66"/>
      <c r="F30" s="66"/>
      <c r="G30" s="66"/>
      <c r="H30" s="66"/>
      <c r="I30" s="66"/>
    </row>
    <row r="31" spans="1:9" ht="11.25">
      <c r="A31" s="66"/>
      <c r="B31" s="66"/>
      <c r="C31" s="66"/>
      <c r="D31" s="66"/>
      <c r="E31" s="66"/>
      <c r="F31" s="66"/>
      <c r="G31" s="66"/>
      <c r="H31" s="66"/>
      <c r="I31" s="66"/>
    </row>
    <row r="32" spans="1:9" ht="11.25">
      <c r="A32" s="66"/>
      <c r="B32" s="66"/>
      <c r="C32" s="66"/>
      <c r="D32" s="66"/>
      <c r="E32" s="66"/>
      <c r="F32" s="66"/>
      <c r="G32" s="66"/>
      <c r="H32" s="66"/>
      <c r="I32" s="66"/>
    </row>
    <row r="33" spans="1:9" ht="28.5" customHeight="1">
      <c r="A33" s="66"/>
      <c r="B33" s="66"/>
      <c r="C33" s="291"/>
      <c r="D33" s="291"/>
      <c r="E33" s="291"/>
      <c r="F33" s="66"/>
      <c r="G33" s="291"/>
      <c r="H33" s="291"/>
      <c r="I33" s="291"/>
    </row>
    <row r="34" spans="1:9" ht="15" customHeight="1">
      <c r="A34" s="66"/>
      <c r="B34" s="66"/>
      <c r="C34" s="66"/>
      <c r="D34" s="66"/>
      <c r="E34" s="66"/>
      <c r="F34" s="66"/>
      <c r="G34" s="66"/>
      <c r="I34" s="66"/>
    </row>
    <row r="35" spans="1:9" ht="15" customHeight="1">
      <c r="A35" s="66"/>
      <c r="B35" s="66"/>
      <c r="C35" s="66"/>
      <c r="D35" s="66"/>
      <c r="E35" s="66"/>
      <c r="F35" s="66"/>
      <c r="G35" s="66"/>
      <c r="I35" s="66"/>
    </row>
  </sheetData>
  <sheetProtection/>
  <mergeCells count="54">
    <mergeCell ref="A13:A23"/>
    <mergeCell ref="B13:I13"/>
    <mergeCell ref="E11:F11"/>
    <mergeCell ref="G11:I11"/>
    <mergeCell ref="E12:F12"/>
    <mergeCell ref="G12:I12"/>
    <mergeCell ref="F22:G23"/>
    <mergeCell ref="H22:I23"/>
    <mergeCell ref="B14:B19"/>
    <mergeCell ref="C14:E14"/>
    <mergeCell ref="A24:A28"/>
    <mergeCell ref="B24:I24"/>
    <mergeCell ref="B25:B26"/>
    <mergeCell ref="C25:D26"/>
    <mergeCell ref="E25:F25"/>
    <mergeCell ref="E26:F26"/>
    <mergeCell ref="C33:E33"/>
    <mergeCell ref="G33:I33"/>
    <mergeCell ref="C27:D27"/>
    <mergeCell ref="E27:I27"/>
    <mergeCell ref="C28:D28"/>
    <mergeCell ref="E28:I28"/>
    <mergeCell ref="F14:F19"/>
    <mergeCell ref="G14:I14"/>
    <mergeCell ref="B21:B23"/>
    <mergeCell ref="C21:I21"/>
    <mergeCell ref="C22:D23"/>
    <mergeCell ref="E22:E23"/>
    <mergeCell ref="C20:D20"/>
    <mergeCell ref="G20:H20"/>
    <mergeCell ref="A7:A12"/>
    <mergeCell ref="B7:I7"/>
    <mergeCell ref="C8:D8"/>
    <mergeCell ref="E8:I8"/>
    <mergeCell ref="C9:D9"/>
    <mergeCell ref="E9:I9"/>
    <mergeCell ref="B10:B12"/>
    <mergeCell ref="C10:D12"/>
    <mergeCell ref="E10:F10"/>
    <mergeCell ref="G10:I10"/>
    <mergeCell ref="A5:A6"/>
    <mergeCell ref="B5:C6"/>
    <mergeCell ref="D5:E5"/>
    <mergeCell ref="F5:I5"/>
    <mergeCell ref="D6:E6"/>
    <mergeCell ref="F6:I6"/>
    <mergeCell ref="A1:I1"/>
    <mergeCell ref="A2:I2"/>
    <mergeCell ref="A3:A4"/>
    <mergeCell ref="B3:C4"/>
    <mergeCell ref="D3:E3"/>
    <mergeCell ref="F3:I3"/>
    <mergeCell ref="D4:E4"/>
    <mergeCell ref="F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="115" zoomScaleSheetLayoutView="115" zoomScalePageLayoutView="0" workbookViewId="0" topLeftCell="A1">
      <selection activeCell="E9" sqref="E9:I9"/>
    </sheetView>
  </sheetViews>
  <sheetFormatPr defaultColWidth="11.421875" defaultRowHeight="12.75"/>
  <cols>
    <col min="1" max="1" width="4.7109375" style="11" customWidth="1"/>
    <col min="2" max="2" width="4.28125" style="11" customWidth="1"/>
    <col min="3" max="3" width="13.8515625" style="11" customWidth="1"/>
    <col min="4" max="4" width="11.28125" style="11" customWidth="1"/>
    <col min="5" max="5" width="10.57421875" style="11" customWidth="1"/>
    <col min="6" max="6" width="4.28125" style="11" customWidth="1"/>
    <col min="7" max="7" width="8.00390625" style="11" customWidth="1"/>
    <col min="8" max="8" width="12.57421875" style="11" customWidth="1"/>
    <col min="9" max="9" width="13.57421875" style="11" customWidth="1"/>
    <col min="10" max="16384" width="11.421875" style="67" customWidth="1"/>
  </cols>
  <sheetData>
    <row r="1" spans="1:10" ht="18" customHeight="1">
      <c r="A1" s="211" t="s">
        <v>53</v>
      </c>
      <c r="B1" s="212"/>
      <c r="C1" s="212"/>
      <c r="D1" s="212"/>
      <c r="E1" s="212"/>
      <c r="F1" s="212"/>
      <c r="G1" s="212"/>
      <c r="H1" s="212"/>
      <c r="I1" s="213"/>
      <c r="J1" s="76"/>
    </row>
    <row r="2" spans="1:9" ht="18" customHeight="1">
      <c r="A2" s="214" t="s">
        <v>85</v>
      </c>
      <c r="B2" s="215"/>
      <c r="C2" s="215"/>
      <c r="D2" s="215"/>
      <c r="E2" s="215"/>
      <c r="F2" s="215"/>
      <c r="G2" s="215"/>
      <c r="H2" s="215"/>
      <c r="I2" s="216"/>
    </row>
    <row r="3" spans="1:9" ht="26.25" customHeight="1">
      <c r="A3" s="202">
        <v>1</v>
      </c>
      <c r="B3" s="203" t="s">
        <v>5</v>
      </c>
      <c r="C3" s="204"/>
      <c r="D3" s="207" t="s">
        <v>6</v>
      </c>
      <c r="E3" s="207"/>
      <c r="F3" s="201" t="str">
        <f>+'ANEXO 02RI (2)'!F3:I6</f>
        <v> LOCALIDAD DE PIURA - PIURA - PIURA </v>
      </c>
      <c r="G3" s="201"/>
      <c r="H3" s="201"/>
      <c r="I3" s="201"/>
    </row>
    <row r="4" spans="1:9" ht="18.75" customHeight="1">
      <c r="A4" s="202"/>
      <c r="B4" s="205"/>
      <c r="C4" s="206"/>
      <c r="D4" s="207" t="s">
        <v>7</v>
      </c>
      <c r="E4" s="207"/>
      <c r="F4" s="279">
        <f>+'ANEXO 02RL'!F4:I4</f>
        <v>44013</v>
      </c>
      <c r="G4" s="280"/>
      <c r="H4" s="280"/>
      <c r="I4" s="280"/>
    </row>
    <row r="5" spans="1:9" s="68" customFormat="1" ht="63" customHeight="1">
      <c r="A5" s="202">
        <v>2</v>
      </c>
      <c r="B5" s="203" t="s">
        <v>13</v>
      </c>
      <c r="C5" s="204"/>
      <c r="D5" s="207" t="s">
        <v>14</v>
      </c>
      <c r="E5" s="207"/>
      <c r="F5" s="288" t="str">
        <f>+'ANEXO 02RJ'!F5:I5</f>
        <v>"REPARACIÓN DE PISTA EN EL (LA) Y   VEREDAS EN LA URBANIZACIÓN QUINTA ANA MARÍA EN LA LOCALIDAD PIURA, DISTRITO DE PIURA, PROVINCIA PIURA, DEPARTAMENTO PIURA"</v>
      </c>
      <c r="G5" s="289"/>
      <c r="H5" s="289"/>
      <c r="I5" s="290"/>
    </row>
    <row r="6" spans="1:9" s="68" customFormat="1" ht="26.25" customHeight="1">
      <c r="A6" s="202"/>
      <c r="B6" s="205"/>
      <c r="C6" s="206"/>
      <c r="D6" s="207" t="s">
        <v>15</v>
      </c>
      <c r="E6" s="207"/>
      <c r="F6" s="201" t="str">
        <f>+'ANEXO 02RJ'!F6:I6</f>
        <v> LOCALIDAD DE PIURA - PIURA - PIURA </v>
      </c>
      <c r="G6" s="201"/>
      <c r="H6" s="201"/>
      <c r="I6" s="201"/>
    </row>
    <row r="7" spans="1:9" ht="12" customHeight="1">
      <c r="A7" s="178">
        <v>3</v>
      </c>
      <c r="B7" s="208" t="s">
        <v>21</v>
      </c>
      <c r="C7" s="209"/>
      <c r="D7" s="209"/>
      <c r="E7" s="209"/>
      <c r="F7" s="210"/>
      <c r="G7" s="210"/>
      <c r="H7" s="210"/>
      <c r="I7" s="210"/>
    </row>
    <row r="8" spans="1:9" ht="21.75" customHeight="1">
      <c r="A8" s="178"/>
      <c r="B8" s="34">
        <v>3.1</v>
      </c>
      <c r="C8" s="189" t="s">
        <v>16</v>
      </c>
      <c r="D8" s="189"/>
      <c r="E8" s="281" t="s">
        <v>306</v>
      </c>
      <c r="F8" s="281"/>
      <c r="G8" s="281"/>
      <c r="H8" s="281"/>
      <c r="I8" s="282"/>
    </row>
    <row r="9" spans="1:9" ht="23.25" customHeight="1">
      <c r="A9" s="178"/>
      <c r="B9" s="35">
        <v>3.2</v>
      </c>
      <c r="C9" s="189" t="s">
        <v>56</v>
      </c>
      <c r="D9" s="189"/>
      <c r="E9" s="283" t="s">
        <v>133</v>
      </c>
      <c r="F9" s="283"/>
      <c r="G9" s="283"/>
      <c r="H9" s="283"/>
      <c r="I9" s="284"/>
    </row>
    <row r="10" spans="1:9" ht="36.75" customHeight="1">
      <c r="A10" s="178"/>
      <c r="B10" s="196">
        <v>3.3</v>
      </c>
      <c r="C10" s="170" t="s">
        <v>17</v>
      </c>
      <c r="D10" s="197"/>
      <c r="E10" s="164" t="s">
        <v>18</v>
      </c>
      <c r="F10" s="164"/>
      <c r="G10" s="175" t="s">
        <v>148</v>
      </c>
      <c r="H10" s="176"/>
      <c r="I10" s="177"/>
    </row>
    <row r="11" spans="1:9" ht="34.5" customHeight="1">
      <c r="A11" s="178"/>
      <c r="B11" s="196"/>
      <c r="C11" s="198"/>
      <c r="D11" s="199"/>
      <c r="E11" s="164" t="s">
        <v>19</v>
      </c>
      <c r="F11" s="164"/>
      <c r="G11" s="175" t="s">
        <v>280</v>
      </c>
      <c r="H11" s="176"/>
      <c r="I11" s="177"/>
    </row>
    <row r="12" spans="1:9" ht="36" customHeight="1">
      <c r="A12" s="178"/>
      <c r="B12" s="196"/>
      <c r="C12" s="172"/>
      <c r="D12" s="200"/>
      <c r="E12" s="164" t="s">
        <v>20</v>
      </c>
      <c r="F12" s="164"/>
      <c r="G12" s="175" t="s">
        <v>136</v>
      </c>
      <c r="H12" s="176"/>
      <c r="I12" s="177"/>
    </row>
    <row r="13" spans="1:9" ht="12.75" customHeight="1">
      <c r="A13" s="178">
        <v>4</v>
      </c>
      <c r="B13" s="179" t="s">
        <v>22</v>
      </c>
      <c r="C13" s="179"/>
      <c r="D13" s="179"/>
      <c r="E13" s="179"/>
      <c r="F13" s="180"/>
      <c r="G13" s="180"/>
      <c r="H13" s="180"/>
      <c r="I13" s="180"/>
    </row>
    <row r="14" spans="1:9" ht="23.25" customHeight="1">
      <c r="A14" s="178"/>
      <c r="B14" s="187">
        <v>4.1</v>
      </c>
      <c r="C14" s="166" t="s">
        <v>23</v>
      </c>
      <c r="D14" s="184"/>
      <c r="E14" s="184"/>
      <c r="F14" s="187">
        <v>4.2</v>
      </c>
      <c r="G14" s="166" t="s">
        <v>24</v>
      </c>
      <c r="H14" s="184"/>
      <c r="I14" s="167"/>
    </row>
    <row r="15" spans="1:9" ht="25.5" customHeight="1">
      <c r="A15" s="178"/>
      <c r="B15" s="190"/>
      <c r="C15" s="12" t="s">
        <v>36</v>
      </c>
      <c r="D15" s="13">
        <f>+'F-2. MATRIZ PROB E IMPACTO.'!C11</f>
        <v>0.1</v>
      </c>
      <c r="E15" s="64"/>
      <c r="F15" s="190"/>
      <c r="G15" s="9" t="s">
        <v>32</v>
      </c>
      <c r="H15" s="10">
        <f>+'F-2. MATRIZ PROB E IMPACTO.'!D12</f>
        <v>0.05</v>
      </c>
      <c r="I15" s="64"/>
    </row>
    <row r="16" spans="1:9" ht="25.5" customHeight="1">
      <c r="A16" s="178"/>
      <c r="B16" s="190"/>
      <c r="C16" s="12" t="s">
        <v>30</v>
      </c>
      <c r="D16" s="13">
        <f>+'F-2. MATRIZ PROB E IMPACTO.'!C10</f>
        <v>0.3</v>
      </c>
      <c r="E16" s="64"/>
      <c r="F16" s="190"/>
      <c r="G16" s="9" t="s">
        <v>33</v>
      </c>
      <c r="H16" s="10">
        <f>+'F-2. MATRIZ PROB E IMPACTO.'!E12</f>
        <v>0.1</v>
      </c>
      <c r="I16" s="64"/>
    </row>
    <row r="17" spans="1:9" ht="25.5" customHeight="1">
      <c r="A17" s="178"/>
      <c r="B17" s="190"/>
      <c r="C17" s="12" t="s">
        <v>11</v>
      </c>
      <c r="D17" s="13">
        <f>+'F-2. MATRIZ PROB E IMPACTO.'!C9</f>
        <v>0.5</v>
      </c>
      <c r="E17" s="64" t="s">
        <v>104</v>
      </c>
      <c r="F17" s="190"/>
      <c r="G17" s="9" t="s">
        <v>34</v>
      </c>
      <c r="H17" s="10">
        <f>+'F-2. MATRIZ PROB E IMPACTO.'!F12</f>
        <v>0.2</v>
      </c>
      <c r="I17" s="64"/>
    </row>
    <row r="18" spans="1:9" ht="25.5" customHeight="1">
      <c r="A18" s="178"/>
      <c r="B18" s="190"/>
      <c r="C18" s="12" t="s">
        <v>31</v>
      </c>
      <c r="D18" s="13">
        <f>+'F-2. MATRIZ PROB E IMPACTO.'!C8</f>
        <v>0.7</v>
      </c>
      <c r="E18" s="64"/>
      <c r="F18" s="190"/>
      <c r="G18" s="9" t="s">
        <v>35</v>
      </c>
      <c r="H18" s="10">
        <f>+'F-2. MATRIZ PROB E IMPACTO.'!G12</f>
        <v>0.4</v>
      </c>
      <c r="I18" s="64" t="s">
        <v>104</v>
      </c>
    </row>
    <row r="19" spans="1:9" ht="25.5" customHeight="1">
      <c r="A19" s="178"/>
      <c r="B19" s="190"/>
      <c r="C19" s="9" t="s">
        <v>37</v>
      </c>
      <c r="D19" s="13">
        <f>+'F-2. MATRIZ PROB E IMPACTO.'!C7</f>
        <v>0.9</v>
      </c>
      <c r="E19" s="64"/>
      <c r="F19" s="190"/>
      <c r="G19" s="9" t="s">
        <v>38</v>
      </c>
      <c r="H19" s="10">
        <f>+'F-2. MATRIZ PROB E IMPACTO.'!H12</f>
        <v>0.8</v>
      </c>
      <c r="I19" s="64"/>
    </row>
    <row r="20" spans="1:9" ht="25.5" customHeight="1">
      <c r="A20" s="178"/>
      <c r="B20" s="14"/>
      <c r="C20" s="165" t="str">
        <f>_xlfn.IFERROR(INDEX(C15:E19,MATCH(IF(E15&gt;0,E15,IF(E16&gt;0,E16,IF(E17&gt;0,E17,IF(E18&gt;0,E18,IF(E19&gt;0,E19,""))))),E15:E19,0),1),"")</f>
        <v>Moderada </v>
      </c>
      <c r="D20" s="165"/>
      <c r="E20" s="16">
        <f>_xlfn.IFERROR(INDEX(D15:E19,MATCH(IF(E15&gt;0,E15,IF(E16&gt;0,E16,IF(E17&gt;0,E17,IF(E18&gt;0,E18,IF(E19&gt;0,E19,""))))),E15:E19,0),1),"")</f>
        <v>0.5</v>
      </c>
      <c r="F20" s="15"/>
      <c r="G20" s="165" t="str">
        <f>_xlfn.IFERROR(INDEX(G15:I19,MATCH(IF(I15&gt;0,I15,IF(I16&gt;0,I16,IF(I17&gt;0,I17,IF(I18&gt;0,I18,IF(I19&gt;0,I19,""))))),I15:I19,0),1),"")</f>
        <v>Alto</v>
      </c>
      <c r="H20" s="165"/>
      <c r="I20" s="16">
        <f>_xlfn.IFERROR(INDEX(H15:I19,MATCH(IF(I15&gt;0,I15,IF(I16&gt;0,I16,IF(I17&gt;0,I17,IF(I18&gt;0,I18,IF(I19&gt;0,I19,""))))),I15:I19,0),1),"")</f>
        <v>0.4</v>
      </c>
    </row>
    <row r="21" spans="1:10" s="70" customFormat="1" ht="14.25" customHeight="1">
      <c r="A21" s="178"/>
      <c r="B21" s="181">
        <v>4.3</v>
      </c>
      <c r="C21" s="226" t="s">
        <v>39</v>
      </c>
      <c r="D21" s="227"/>
      <c r="E21" s="227"/>
      <c r="F21" s="227"/>
      <c r="G21" s="227"/>
      <c r="H21" s="227"/>
      <c r="I21" s="228"/>
      <c r="J21" s="69"/>
    </row>
    <row r="22" spans="1:13" s="70" customFormat="1" ht="24.75" customHeight="1">
      <c r="A22" s="178"/>
      <c r="B22" s="182"/>
      <c r="C22" s="218" t="s">
        <v>45</v>
      </c>
      <c r="D22" s="219"/>
      <c r="E22" s="185">
        <f>+_xlfn.IFERROR(ROUND(E20*I20,3),0)</f>
        <v>0.2</v>
      </c>
      <c r="F22" s="191" t="s">
        <v>46</v>
      </c>
      <c r="G22" s="192"/>
      <c r="H22" s="222" t="str">
        <f>+IF(E22=0,"",IF(AND(E22&gt;=MIN('F-2. MATRIZ PROB E IMPACTO.'!F7:H7,'F-2. MATRIZ PROB E IMPACTO.'!G8:H8,'F-2. MATRIZ PROB E IMPACTO.'!G9:H9,'F-2. MATRIZ PROB E IMPACTO.'!H10),E22&lt;=MAX('F-2. MATRIZ PROB E IMPACTO.'!F7:H7,'F-2. MATRIZ PROB E IMPACTO.'!G8:H8,'F-2. MATRIZ PROB E IMPACTO.'!G9:H9,'F-2. MATRIZ PROB E IMPACTO.'!H10)),"Alta Prioridad",IF(AND(E22&gt;=MIN('F-2. MATRIZ PROB E IMPACTO.'!E7:E8,'F-2. MATRIZ PROB E IMPACTO.'!F8:F10,'F-2. MATRIZ PROB E IMPACTO.'!G10,'F-2. MATRIZ PROB E IMPACTO.'!H11),E22&lt;=MAX('F-2. MATRIZ PROB E IMPACTO.'!E7:E8,'F-2. MATRIZ PROB E IMPACTO.'!F8:F10,'F-2. MATRIZ PROB E IMPACTO.'!G10,'F-2. MATRIZ PROB E IMPACTO.'!H11)),"Prioridad Moderada",IF(AND(E22&gt;=MIN('F-2. MATRIZ PROB E IMPACTO.'!D7:D11,'F-2. MATRIZ PROB E IMPACTO.'!E9:E11,'F-2. MATRIZ PROB E IMPACTO.'!F11,'F-2. MATRIZ PROB E IMPACTO.'!G11),E22&lt;=MAX('F-2. MATRIZ PROB E IMPACTO.'!D7:D11,'F-2. MATRIZ PROB E IMPACTO.'!E9:E11,'F-2. MATRIZ PROB E IMPACTO.'!F11,'F-2. MATRIZ PROB E IMPACTO.'!G11,)),"Baja Prioridad",""))))</f>
        <v>Alta Prioridad</v>
      </c>
      <c r="I22" s="223"/>
      <c r="J22" s="69"/>
      <c r="M22" s="71"/>
    </row>
    <row r="23" spans="1:13" s="70" customFormat="1" ht="12.75" customHeight="1">
      <c r="A23" s="178"/>
      <c r="B23" s="183"/>
      <c r="C23" s="220"/>
      <c r="D23" s="221"/>
      <c r="E23" s="186"/>
      <c r="F23" s="193"/>
      <c r="G23" s="194"/>
      <c r="H23" s="224"/>
      <c r="I23" s="225"/>
      <c r="J23" s="69"/>
      <c r="M23" s="71"/>
    </row>
    <row r="24" spans="1:9" ht="12.75" customHeight="1">
      <c r="A24" s="178">
        <v>5</v>
      </c>
      <c r="B24" s="180" t="s">
        <v>52</v>
      </c>
      <c r="C24" s="180"/>
      <c r="D24" s="180"/>
      <c r="E24" s="180"/>
      <c r="F24" s="180"/>
      <c r="G24" s="180"/>
      <c r="H24" s="180"/>
      <c r="I24" s="180"/>
    </row>
    <row r="25" spans="1:9" s="68" customFormat="1" ht="24.75" customHeight="1">
      <c r="A25" s="178"/>
      <c r="B25" s="187">
        <v>5.1</v>
      </c>
      <c r="C25" s="170" t="s">
        <v>69</v>
      </c>
      <c r="D25" s="171"/>
      <c r="E25" s="174" t="s">
        <v>47</v>
      </c>
      <c r="F25" s="174"/>
      <c r="G25" s="65"/>
      <c r="H25" s="40" t="s">
        <v>48</v>
      </c>
      <c r="I25" s="65"/>
    </row>
    <row r="26" spans="1:9" s="68" customFormat="1" ht="23.25" customHeight="1">
      <c r="A26" s="178"/>
      <c r="B26" s="188"/>
      <c r="C26" s="172"/>
      <c r="D26" s="173"/>
      <c r="E26" s="168" t="s">
        <v>72</v>
      </c>
      <c r="F26" s="169"/>
      <c r="G26" s="65"/>
      <c r="H26" s="40" t="s">
        <v>73</v>
      </c>
      <c r="I26" s="65" t="s">
        <v>104</v>
      </c>
    </row>
    <row r="27" spans="1:9" s="68" customFormat="1" ht="24.75" customHeight="1">
      <c r="A27" s="178"/>
      <c r="B27" s="41">
        <v>5.2</v>
      </c>
      <c r="C27" s="166" t="s">
        <v>97</v>
      </c>
      <c r="D27" s="167"/>
      <c r="E27" s="195" t="s">
        <v>134</v>
      </c>
      <c r="F27" s="195"/>
      <c r="G27" s="195"/>
      <c r="H27" s="195"/>
      <c r="I27" s="195"/>
    </row>
    <row r="28" spans="1:9" s="68" customFormat="1" ht="41.25" customHeight="1">
      <c r="A28" s="178"/>
      <c r="B28" s="35">
        <v>5.3</v>
      </c>
      <c r="C28" s="189" t="s">
        <v>68</v>
      </c>
      <c r="D28" s="189"/>
      <c r="E28" s="195" t="s">
        <v>162</v>
      </c>
      <c r="F28" s="195"/>
      <c r="G28" s="195"/>
      <c r="H28" s="195"/>
      <c r="I28" s="195"/>
    </row>
    <row r="29" spans="1:9" ht="11.25">
      <c r="A29" s="66"/>
      <c r="B29" s="66"/>
      <c r="C29" s="66"/>
      <c r="D29" s="66"/>
      <c r="E29" s="66"/>
      <c r="F29" s="66"/>
      <c r="G29" s="66"/>
      <c r="H29" s="66"/>
      <c r="I29" s="66"/>
    </row>
    <row r="30" spans="1:9" ht="11.25">
      <c r="A30" s="66"/>
      <c r="B30" s="66"/>
      <c r="C30" s="66"/>
      <c r="D30" s="66"/>
      <c r="E30" s="66"/>
      <c r="F30" s="66"/>
      <c r="G30" s="66"/>
      <c r="H30" s="66"/>
      <c r="I30" s="66"/>
    </row>
    <row r="31" spans="1:9" ht="11.25">
      <c r="A31" s="66"/>
      <c r="B31" s="66"/>
      <c r="C31" s="66"/>
      <c r="D31" s="66"/>
      <c r="E31" s="66"/>
      <c r="F31" s="66"/>
      <c r="G31" s="66"/>
      <c r="H31" s="66"/>
      <c r="I31" s="66"/>
    </row>
    <row r="32" spans="1:9" ht="11.25">
      <c r="A32" s="66"/>
      <c r="B32" s="66"/>
      <c r="C32" s="66"/>
      <c r="D32" s="66"/>
      <c r="E32" s="66"/>
      <c r="F32" s="66"/>
      <c r="G32" s="66"/>
      <c r="H32" s="66"/>
      <c r="I32" s="66"/>
    </row>
    <row r="33" spans="1:9" ht="28.5" customHeight="1">
      <c r="A33" s="66"/>
      <c r="B33" s="66"/>
      <c r="C33" s="291"/>
      <c r="D33" s="291"/>
      <c r="E33" s="291"/>
      <c r="F33" s="66"/>
      <c r="G33" s="291"/>
      <c r="H33" s="291"/>
      <c r="I33" s="291"/>
    </row>
    <row r="34" spans="1:9" ht="15" customHeight="1">
      <c r="A34" s="66"/>
      <c r="B34" s="66"/>
      <c r="C34" s="66"/>
      <c r="D34" s="66"/>
      <c r="E34" s="66"/>
      <c r="F34" s="66"/>
      <c r="G34" s="66"/>
      <c r="I34" s="66"/>
    </row>
    <row r="35" spans="1:9" ht="15" customHeight="1">
      <c r="A35" s="66"/>
      <c r="B35" s="66"/>
      <c r="C35" s="66"/>
      <c r="D35" s="66"/>
      <c r="E35" s="66"/>
      <c r="F35" s="66"/>
      <c r="G35" s="66"/>
      <c r="I35" s="66"/>
    </row>
  </sheetData>
  <sheetProtection/>
  <mergeCells count="54">
    <mergeCell ref="A13:A23"/>
    <mergeCell ref="B13:I13"/>
    <mergeCell ref="E11:F11"/>
    <mergeCell ref="G11:I11"/>
    <mergeCell ref="E12:F12"/>
    <mergeCell ref="G12:I12"/>
    <mergeCell ref="F22:G23"/>
    <mergeCell ref="H22:I23"/>
    <mergeCell ref="B14:B19"/>
    <mergeCell ref="C14:E14"/>
    <mergeCell ref="A24:A28"/>
    <mergeCell ref="B24:I24"/>
    <mergeCell ref="B25:B26"/>
    <mergeCell ref="C25:D26"/>
    <mergeCell ref="E25:F25"/>
    <mergeCell ref="E26:F26"/>
    <mergeCell ref="C33:E33"/>
    <mergeCell ref="G33:I33"/>
    <mergeCell ref="C27:D27"/>
    <mergeCell ref="E27:I27"/>
    <mergeCell ref="C28:D28"/>
    <mergeCell ref="E28:I28"/>
    <mergeCell ref="F14:F19"/>
    <mergeCell ref="G14:I14"/>
    <mergeCell ref="B21:B23"/>
    <mergeCell ref="C21:I21"/>
    <mergeCell ref="C22:D23"/>
    <mergeCell ref="E22:E23"/>
    <mergeCell ref="C20:D20"/>
    <mergeCell ref="G20:H20"/>
    <mergeCell ref="A7:A12"/>
    <mergeCell ref="B7:I7"/>
    <mergeCell ref="C8:D8"/>
    <mergeCell ref="E8:I8"/>
    <mergeCell ref="C9:D9"/>
    <mergeCell ref="E9:I9"/>
    <mergeCell ref="B10:B12"/>
    <mergeCell ref="C10:D12"/>
    <mergeCell ref="E10:F10"/>
    <mergeCell ref="G10:I10"/>
    <mergeCell ref="A5:A6"/>
    <mergeCell ref="B5:C6"/>
    <mergeCell ref="D5:E5"/>
    <mergeCell ref="F5:I5"/>
    <mergeCell ref="D6:E6"/>
    <mergeCell ref="F6:I6"/>
    <mergeCell ref="A1:I1"/>
    <mergeCell ref="A2:I2"/>
    <mergeCell ref="A3:A4"/>
    <mergeCell ref="B3:C4"/>
    <mergeCell ref="D3:E3"/>
    <mergeCell ref="F3:I3"/>
    <mergeCell ref="D4:E4"/>
    <mergeCell ref="F4:I4"/>
  </mergeCells>
  <printOptions/>
  <pageMargins left="0.7" right="0.7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SheetLayoutView="100" zoomScalePageLayoutView="0" workbookViewId="0" topLeftCell="A1">
      <selection activeCell="E9" sqref="E9:I9"/>
    </sheetView>
  </sheetViews>
  <sheetFormatPr defaultColWidth="11.421875" defaultRowHeight="12.75"/>
  <cols>
    <col min="1" max="1" width="4.7109375" style="11" customWidth="1"/>
    <col min="2" max="2" width="4.28125" style="11" customWidth="1"/>
    <col min="3" max="3" width="13.8515625" style="11" customWidth="1"/>
    <col min="4" max="4" width="11.28125" style="11" customWidth="1"/>
    <col min="5" max="5" width="10.57421875" style="11" customWidth="1"/>
    <col min="6" max="6" width="4.28125" style="11" customWidth="1"/>
    <col min="7" max="7" width="8.00390625" style="11" customWidth="1"/>
    <col min="8" max="8" width="12.57421875" style="11" customWidth="1"/>
    <col min="9" max="9" width="13.57421875" style="11" customWidth="1"/>
    <col min="10" max="16384" width="11.421875" style="67" customWidth="1"/>
  </cols>
  <sheetData>
    <row r="1" spans="1:10" ht="18" customHeight="1">
      <c r="A1" s="211" t="s">
        <v>53</v>
      </c>
      <c r="B1" s="212"/>
      <c r="C1" s="212"/>
      <c r="D1" s="212"/>
      <c r="E1" s="212"/>
      <c r="F1" s="212"/>
      <c r="G1" s="212"/>
      <c r="H1" s="212"/>
      <c r="I1" s="213"/>
      <c r="J1" s="76"/>
    </row>
    <row r="2" spans="1:9" ht="18" customHeight="1">
      <c r="A2" s="214" t="s">
        <v>85</v>
      </c>
      <c r="B2" s="215"/>
      <c r="C2" s="215"/>
      <c r="D2" s="215"/>
      <c r="E2" s="215"/>
      <c r="F2" s="215"/>
      <c r="G2" s="215"/>
      <c r="H2" s="215"/>
      <c r="I2" s="216"/>
    </row>
    <row r="3" spans="1:9" ht="18" customHeight="1">
      <c r="A3" s="202">
        <v>1</v>
      </c>
      <c r="B3" s="203" t="s">
        <v>5</v>
      </c>
      <c r="C3" s="204"/>
      <c r="D3" s="207" t="s">
        <v>6</v>
      </c>
      <c r="E3" s="207"/>
      <c r="F3" s="201" t="str">
        <f>+'ANEXO 02RI (2)'!F3:I6</f>
        <v> LOCALIDAD DE PIURA - PIURA - PIURA </v>
      </c>
      <c r="G3" s="201"/>
      <c r="H3" s="201"/>
      <c r="I3" s="201"/>
    </row>
    <row r="4" spans="1:9" ht="18.75" customHeight="1">
      <c r="A4" s="202"/>
      <c r="B4" s="205"/>
      <c r="C4" s="206"/>
      <c r="D4" s="207" t="s">
        <v>7</v>
      </c>
      <c r="E4" s="207"/>
      <c r="F4" s="279">
        <f>+'ANEXO 02RK'!F4:I4</f>
        <v>44013</v>
      </c>
      <c r="G4" s="280"/>
      <c r="H4" s="280"/>
      <c r="I4" s="280"/>
    </row>
    <row r="5" spans="1:9" s="68" customFormat="1" ht="103.5" customHeight="1">
      <c r="A5" s="202">
        <v>2</v>
      </c>
      <c r="B5" s="203" t="s">
        <v>13</v>
      </c>
      <c r="C5" s="204"/>
      <c r="D5" s="207" t="s">
        <v>14</v>
      </c>
      <c r="E5" s="207"/>
      <c r="F5" s="288" t="str">
        <f>+'ANEXO 02RJ'!F5:I5</f>
        <v>"REPARACIÓN DE PISTA EN EL (LA) Y   VEREDAS EN LA URBANIZACIÓN QUINTA ANA MARÍA EN LA LOCALIDAD PIURA, DISTRITO DE PIURA, PROVINCIA PIURA, DEPARTAMENTO PIURA"</v>
      </c>
      <c r="G5" s="289"/>
      <c r="H5" s="289"/>
      <c r="I5" s="290"/>
    </row>
    <row r="6" spans="1:9" s="68" customFormat="1" ht="26.25" customHeight="1">
      <c r="A6" s="202"/>
      <c r="B6" s="205"/>
      <c r="C6" s="206"/>
      <c r="D6" s="207" t="s">
        <v>15</v>
      </c>
      <c r="E6" s="207"/>
      <c r="F6" s="201" t="str">
        <f>+'ANEXO 02RJ'!F6:I6</f>
        <v> LOCALIDAD DE PIURA - PIURA - PIURA </v>
      </c>
      <c r="G6" s="201"/>
      <c r="H6" s="201"/>
      <c r="I6" s="201"/>
    </row>
    <row r="7" spans="1:9" ht="12" customHeight="1">
      <c r="A7" s="178">
        <v>3</v>
      </c>
      <c r="B7" s="208" t="s">
        <v>21</v>
      </c>
      <c r="C7" s="209"/>
      <c r="D7" s="209"/>
      <c r="E7" s="209"/>
      <c r="F7" s="210"/>
      <c r="G7" s="210"/>
      <c r="H7" s="210"/>
      <c r="I7" s="210"/>
    </row>
    <row r="8" spans="1:9" ht="21.75" customHeight="1">
      <c r="A8" s="178"/>
      <c r="B8" s="34">
        <v>3.1</v>
      </c>
      <c r="C8" s="189" t="s">
        <v>16</v>
      </c>
      <c r="D8" s="189"/>
      <c r="E8" s="281" t="s">
        <v>306</v>
      </c>
      <c r="F8" s="281"/>
      <c r="G8" s="281"/>
      <c r="H8" s="281"/>
      <c r="I8" s="282"/>
    </row>
    <row r="9" spans="1:9" ht="23.25" customHeight="1">
      <c r="A9" s="178"/>
      <c r="B9" s="35">
        <v>3.2</v>
      </c>
      <c r="C9" s="189" t="s">
        <v>56</v>
      </c>
      <c r="D9" s="189"/>
      <c r="E9" s="283" t="s">
        <v>275</v>
      </c>
      <c r="F9" s="283"/>
      <c r="G9" s="283"/>
      <c r="H9" s="283"/>
      <c r="I9" s="284"/>
    </row>
    <row r="10" spans="1:9" ht="36.75" customHeight="1">
      <c r="A10" s="178"/>
      <c r="B10" s="196">
        <v>3.3</v>
      </c>
      <c r="C10" s="170" t="s">
        <v>17</v>
      </c>
      <c r="D10" s="197"/>
      <c r="E10" s="164" t="s">
        <v>18</v>
      </c>
      <c r="F10" s="164"/>
      <c r="G10" s="175" t="s">
        <v>276</v>
      </c>
      <c r="H10" s="176"/>
      <c r="I10" s="177"/>
    </row>
    <row r="11" spans="1:9" ht="34.5" customHeight="1">
      <c r="A11" s="178"/>
      <c r="B11" s="196"/>
      <c r="C11" s="198"/>
      <c r="D11" s="199"/>
      <c r="E11" s="164" t="s">
        <v>19</v>
      </c>
      <c r="F11" s="164"/>
      <c r="G11" s="175" t="s">
        <v>279</v>
      </c>
      <c r="H11" s="176"/>
      <c r="I11" s="177"/>
    </row>
    <row r="12" spans="1:9" ht="39" customHeight="1">
      <c r="A12" s="178"/>
      <c r="B12" s="196"/>
      <c r="C12" s="172"/>
      <c r="D12" s="200"/>
      <c r="E12" s="164" t="s">
        <v>20</v>
      </c>
      <c r="F12" s="164"/>
      <c r="G12" s="175" t="s">
        <v>288</v>
      </c>
      <c r="H12" s="176"/>
      <c r="I12" s="177"/>
    </row>
    <row r="13" spans="1:9" ht="12.75" customHeight="1">
      <c r="A13" s="178">
        <v>4</v>
      </c>
      <c r="B13" s="179" t="s">
        <v>22</v>
      </c>
      <c r="C13" s="179"/>
      <c r="D13" s="179"/>
      <c r="E13" s="179"/>
      <c r="F13" s="180"/>
      <c r="G13" s="180"/>
      <c r="H13" s="180"/>
      <c r="I13" s="180"/>
    </row>
    <row r="14" spans="1:9" ht="23.25" customHeight="1">
      <c r="A14" s="178"/>
      <c r="B14" s="187">
        <v>4.1</v>
      </c>
      <c r="C14" s="166" t="s">
        <v>23</v>
      </c>
      <c r="D14" s="184"/>
      <c r="E14" s="184"/>
      <c r="F14" s="187">
        <v>4.2</v>
      </c>
      <c r="G14" s="166" t="s">
        <v>24</v>
      </c>
      <c r="H14" s="184"/>
      <c r="I14" s="167"/>
    </row>
    <row r="15" spans="1:9" ht="25.5" customHeight="1">
      <c r="A15" s="178"/>
      <c r="B15" s="190"/>
      <c r="C15" s="12" t="s">
        <v>36</v>
      </c>
      <c r="D15" s="13">
        <f>+'F-2. MATRIZ PROB E IMPACTO.'!C11</f>
        <v>0.1</v>
      </c>
      <c r="E15" s="64"/>
      <c r="F15" s="190"/>
      <c r="G15" s="9" t="s">
        <v>32</v>
      </c>
      <c r="H15" s="10">
        <f>+'F-2. MATRIZ PROB E IMPACTO.'!D12</f>
        <v>0.05</v>
      </c>
      <c r="I15" s="64"/>
    </row>
    <row r="16" spans="1:9" ht="25.5" customHeight="1">
      <c r="A16" s="178"/>
      <c r="B16" s="190"/>
      <c r="C16" s="12" t="s">
        <v>30</v>
      </c>
      <c r="D16" s="13">
        <f>+'F-2. MATRIZ PROB E IMPACTO.'!C10</f>
        <v>0.3</v>
      </c>
      <c r="E16" s="64"/>
      <c r="F16" s="190"/>
      <c r="G16" s="9" t="s">
        <v>33</v>
      </c>
      <c r="H16" s="10">
        <f>+'F-2. MATRIZ PROB E IMPACTO.'!E12</f>
        <v>0.1</v>
      </c>
      <c r="I16" s="64"/>
    </row>
    <row r="17" spans="1:9" ht="25.5" customHeight="1">
      <c r="A17" s="178"/>
      <c r="B17" s="190"/>
      <c r="C17" s="12" t="s">
        <v>11</v>
      </c>
      <c r="D17" s="13">
        <f>+'F-2. MATRIZ PROB E IMPACTO.'!C9</f>
        <v>0.5</v>
      </c>
      <c r="E17" s="64" t="s">
        <v>104</v>
      </c>
      <c r="F17" s="190"/>
      <c r="G17" s="9" t="s">
        <v>34</v>
      </c>
      <c r="H17" s="10">
        <f>+'F-2. MATRIZ PROB E IMPACTO.'!F12</f>
        <v>0.2</v>
      </c>
      <c r="I17" s="64" t="s">
        <v>104</v>
      </c>
    </row>
    <row r="18" spans="1:9" ht="25.5" customHeight="1">
      <c r="A18" s="178"/>
      <c r="B18" s="190"/>
      <c r="C18" s="12" t="s">
        <v>31</v>
      </c>
      <c r="D18" s="13">
        <f>+'F-2. MATRIZ PROB E IMPACTO.'!C8</f>
        <v>0.7</v>
      </c>
      <c r="E18" s="64"/>
      <c r="F18" s="190"/>
      <c r="G18" s="9" t="s">
        <v>35</v>
      </c>
      <c r="H18" s="10">
        <f>+'F-2. MATRIZ PROB E IMPACTO.'!G12</f>
        <v>0.4</v>
      </c>
      <c r="I18" s="64"/>
    </row>
    <row r="19" spans="1:9" ht="25.5" customHeight="1">
      <c r="A19" s="178"/>
      <c r="B19" s="190"/>
      <c r="C19" s="9" t="s">
        <v>37</v>
      </c>
      <c r="D19" s="13">
        <f>+'F-2. MATRIZ PROB E IMPACTO.'!C7</f>
        <v>0.9</v>
      </c>
      <c r="E19" s="64"/>
      <c r="F19" s="190"/>
      <c r="G19" s="9" t="s">
        <v>38</v>
      </c>
      <c r="H19" s="10">
        <f>+'F-2. MATRIZ PROB E IMPACTO.'!H12</f>
        <v>0.8</v>
      </c>
      <c r="I19" s="64"/>
    </row>
    <row r="20" spans="1:9" ht="25.5" customHeight="1">
      <c r="A20" s="178"/>
      <c r="B20" s="14"/>
      <c r="C20" s="165" t="str">
        <f>_xlfn.IFERROR(INDEX(C15:E19,MATCH(IF(E15&gt;0,E15,IF(E16&gt;0,E16,IF(E17&gt;0,E17,IF(E18&gt;0,E18,IF(E19&gt;0,E19,""))))),E15:E19,0),1),"")</f>
        <v>Moderada </v>
      </c>
      <c r="D20" s="165"/>
      <c r="E20" s="16">
        <f>_xlfn.IFERROR(INDEX(D15:E19,MATCH(IF(E15&gt;0,E15,IF(E16&gt;0,E16,IF(E17&gt;0,E17,IF(E18&gt;0,E18,IF(E19&gt;0,E19,""))))),E15:E19,0),1),"")</f>
        <v>0.5</v>
      </c>
      <c r="F20" s="15"/>
      <c r="G20" s="165" t="str">
        <f>_xlfn.IFERROR(INDEX(G15:I19,MATCH(IF(I15&gt;0,I15,IF(I16&gt;0,I16,IF(I17&gt;0,I17,IF(I18&gt;0,I18,IF(I19&gt;0,I19,""))))),I15:I19,0),1),"")</f>
        <v>Moderado</v>
      </c>
      <c r="H20" s="165"/>
      <c r="I20" s="16">
        <f>_xlfn.IFERROR(INDEX(H15:I19,MATCH(IF(I15&gt;0,I15,IF(I16&gt;0,I16,IF(I17&gt;0,I17,IF(I18&gt;0,I18,IF(I19&gt;0,I19,""))))),I15:I19,0),1),"")</f>
        <v>0.2</v>
      </c>
    </row>
    <row r="21" spans="1:10" s="70" customFormat="1" ht="14.25" customHeight="1">
      <c r="A21" s="178"/>
      <c r="B21" s="181">
        <v>4.3</v>
      </c>
      <c r="C21" s="226" t="s">
        <v>39</v>
      </c>
      <c r="D21" s="227"/>
      <c r="E21" s="227"/>
      <c r="F21" s="227"/>
      <c r="G21" s="227"/>
      <c r="H21" s="227"/>
      <c r="I21" s="228"/>
      <c r="J21" s="69"/>
    </row>
    <row r="22" spans="1:13" s="70" customFormat="1" ht="24.75" customHeight="1">
      <c r="A22" s="178"/>
      <c r="B22" s="182"/>
      <c r="C22" s="218" t="s">
        <v>45</v>
      </c>
      <c r="D22" s="219"/>
      <c r="E22" s="185">
        <f>+_xlfn.IFERROR(ROUND(E20*I20,3),0)</f>
        <v>0.1</v>
      </c>
      <c r="F22" s="191" t="s">
        <v>46</v>
      </c>
      <c r="G22" s="192"/>
      <c r="H22" s="222" t="str">
        <f>+IF(E22=0,"",IF(AND(E22&gt;=MIN('F-2. MATRIZ PROB E IMPACTO.'!F7:H7,'F-2. MATRIZ PROB E IMPACTO.'!G8:H8,'F-2. MATRIZ PROB E IMPACTO.'!G9:H9,'F-2. MATRIZ PROB E IMPACTO.'!H10),E22&lt;=MAX('F-2. MATRIZ PROB E IMPACTO.'!F7:H7,'F-2. MATRIZ PROB E IMPACTO.'!G8:H8,'F-2. MATRIZ PROB E IMPACTO.'!G9:H9,'F-2. MATRIZ PROB E IMPACTO.'!H10)),"Alta Prioridad",IF(AND(E22&gt;=MIN('F-2. MATRIZ PROB E IMPACTO.'!E7:E8,'F-2. MATRIZ PROB E IMPACTO.'!F8:F10,'F-2. MATRIZ PROB E IMPACTO.'!G10,'F-2. MATRIZ PROB E IMPACTO.'!H11),E22&lt;=MAX('F-2. MATRIZ PROB E IMPACTO.'!E7:E8,'F-2. MATRIZ PROB E IMPACTO.'!F8:F10,'F-2. MATRIZ PROB E IMPACTO.'!G10,'F-2. MATRIZ PROB E IMPACTO.'!H11)),"Prioridad Moderada",IF(AND(E22&gt;=MIN('F-2. MATRIZ PROB E IMPACTO.'!D7:D11,'F-2. MATRIZ PROB E IMPACTO.'!E9:E11,'F-2. MATRIZ PROB E IMPACTO.'!F11,'F-2. MATRIZ PROB E IMPACTO.'!G11),E22&lt;=MAX('F-2. MATRIZ PROB E IMPACTO.'!D7:D11,'F-2. MATRIZ PROB E IMPACTO.'!E9:E11,'F-2. MATRIZ PROB E IMPACTO.'!F11,'F-2. MATRIZ PROB E IMPACTO.'!G11,)),"Baja Prioridad",""))))</f>
        <v>Prioridad Moderada</v>
      </c>
      <c r="I22" s="223"/>
      <c r="J22" s="69"/>
      <c r="M22" s="71"/>
    </row>
    <row r="23" spans="1:13" s="70" customFormat="1" ht="18.75" customHeight="1">
      <c r="A23" s="178"/>
      <c r="B23" s="183"/>
      <c r="C23" s="220"/>
      <c r="D23" s="221"/>
      <c r="E23" s="186"/>
      <c r="F23" s="193"/>
      <c r="G23" s="194"/>
      <c r="H23" s="224"/>
      <c r="I23" s="225"/>
      <c r="J23" s="69"/>
      <c r="M23" s="71"/>
    </row>
    <row r="24" spans="1:9" ht="12.75" customHeight="1">
      <c r="A24" s="178">
        <v>5</v>
      </c>
      <c r="B24" s="180" t="s">
        <v>52</v>
      </c>
      <c r="C24" s="180"/>
      <c r="D24" s="180"/>
      <c r="E24" s="180"/>
      <c r="F24" s="180"/>
      <c r="G24" s="180"/>
      <c r="H24" s="180"/>
      <c r="I24" s="180"/>
    </row>
    <row r="25" spans="1:9" s="68" customFormat="1" ht="24.75" customHeight="1">
      <c r="A25" s="178"/>
      <c r="B25" s="187">
        <v>5.1</v>
      </c>
      <c r="C25" s="170" t="s">
        <v>69</v>
      </c>
      <c r="D25" s="171"/>
      <c r="E25" s="174" t="s">
        <v>47</v>
      </c>
      <c r="F25" s="174"/>
      <c r="G25" s="65"/>
      <c r="H25" s="40" t="s">
        <v>48</v>
      </c>
      <c r="I25" s="65"/>
    </row>
    <row r="26" spans="1:9" s="68" customFormat="1" ht="23.25" customHeight="1">
      <c r="A26" s="178"/>
      <c r="B26" s="188"/>
      <c r="C26" s="172"/>
      <c r="D26" s="173"/>
      <c r="E26" s="168" t="s">
        <v>72</v>
      </c>
      <c r="F26" s="169"/>
      <c r="G26" s="65"/>
      <c r="H26" s="40" t="s">
        <v>73</v>
      </c>
      <c r="I26" s="65" t="s">
        <v>104</v>
      </c>
    </row>
    <row r="27" spans="1:9" s="68" customFormat="1" ht="24.75" customHeight="1">
      <c r="A27" s="178"/>
      <c r="B27" s="41">
        <v>5.2</v>
      </c>
      <c r="C27" s="166" t="s">
        <v>97</v>
      </c>
      <c r="D27" s="167"/>
      <c r="E27" s="195" t="s">
        <v>277</v>
      </c>
      <c r="F27" s="195"/>
      <c r="G27" s="195"/>
      <c r="H27" s="195"/>
      <c r="I27" s="195"/>
    </row>
    <row r="28" spans="1:9" s="68" customFormat="1" ht="48.75" customHeight="1">
      <c r="A28" s="178"/>
      <c r="B28" s="35">
        <v>5.3</v>
      </c>
      <c r="C28" s="189" t="s">
        <v>68</v>
      </c>
      <c r="D28" s="189"/>
      <c r="E28" s="195" t="s">
        <v>278</v>
      </c>
      <c r="F28" s="195"/>
      <c r="G28" s="195"/>
      <c r="H28" s="195"/>
      <c r="I28" s="195"/>
    </row>
    <row r="29" spans="1:9" ht="11.25">
      <c r="A29" s="66"/>
      <c r="B29" s="66"/>
      <c r="C29" s="66"/>
      <c r="D29" s="66"/>
      <c r="E29" s="66"/>
      <c r="F29" s="66"/>
      <c r="G29" s="66"/>
      <c r="H29" s="66"/>
      <c r="I29" s="66"/>
    </row>
    <row r="30" spans="1:9" ht="11.25">
      <c r="A30" s="66"/>
      <c r="B30" s="66"/>
      <c r="C30" s="66"/>
      <c r="D30" s="66"/>
      <c r="E30" s="66"/>
      <c r="F30" s="66"/>
      <c r="G30" s="66"/>
      <c r="H30" s="66"/>
      <c r="I30" s="66"/>
    </row>
    <row r="31" spans="1:9" ht="11.25">
      <c r="A31" s="66"/>
      <c r="B31" s="66"/>
      <c r="C31" s="66"/>
      <c r="D31" s="66"/>
      <c r="E31" s="66"/>
      <c r="F31" s="66"/>
      <c r="G31" s="66"/>
      <c r="H31" s="66"/>
      <c r="I31" s="66"/>
    </row>
    <row r="32" spans="1:9" ht="11.25">
      <c r="A32" s="66"/>
      <c r="B32" s="66"/>
      <c r="C32" s="66"/>
      <c r="D32" s="66"/>
      <c r="E32" s="66"/>
      <c r="F32" s="66"/>
      <c r="G32" s="66"/>
      <c r="H32" s="66"/>
      <c r="I32" s="66"/>
    </row>
    <row r="33" spans="1:9" ht="28.5" customHeight="1">
      <c r="A33" s="66"/>
      <c r="B33" s="66"/>
      <c r="C33" s="291"/>
      <c r="D33" s="291"/>
      <c r="E33" s="291"/>
      <c r="F33" s="66"/>
      <c r="G33" s="291"/>
      <c r="H33" s="291"/>
      <c r="I33" s="291"/>
    </row>
    <row r="34" spans="1:9" ht="15" customHeight="1">
      <c r="A34" s="66"/>
      <c r="B34" s="66"/>
      <c r="C34" s="66"/>
      <c r="D34" s="66"/>
      <c r="E34" s="66"/>
      <c r="F34" s="66"/>
      <c r="G34" s="66"/>
      <c r="I34" s="66"/>
    </row>
    <row r="35" spans="1:9" ht="15" customHeight="1">
      <c r="A35" s="66"/>
      <c r="B35" s="66"/>
      <c r="C35" s="66"/>
      <c r="D35" s="66"/>
      <c r="E35" s="66"/>
      <c r="F35" s="66"/>
      <c r="G35" s="66"/>
      <c r="I35" s="66"/>
    </row>
  </sheetData>
  <sheetProtection/>
  <mergeCells count="54">
    <mergeCell ref="A1:I1"/>
    <mergeCell ref="A2:I2"/>
    <mergeCell ref="A3:A4"/>
    <mergeCell ref="B3:C4"/>
    <mergeCell ref="D3:E3"/>
    <mergeCell ref="F3:I3"/>
    <mergeCell ref="D4:E4"/>
    <mergeCell ref="F4:I4"/>
    <mergeCell ref="A5:A6"/>
    <mergeCell ref="B5:C6"/>
    <mergeCell ref="D5:E5"/>
    <mergeCell ref="F5:I5"/>
    <mergeCell ref="D6:E6"/>
    <mergeCell ref="F6:I6"/>
    <mergeCell ref="A7:A12"/>
    <mergeCell ref="B7:I7"/>
    <mergeCell ref="C8:D8"/>
    <mergeCell ref="E8:I8"/>
    <mergeCell ref="C9:D9"/>
    <mergeCell ref="E9:I9"/>
    <mergeCell ref="B10:B12"/>
    <mergeCell ref="C10:D12"/>
    <mergeCell ref="E10:F10"/>
    <mergeCell ref="G10:I10"/>
    <mergeCell ref="E11:F11"/>
    <mergeCell ref="G11:I11"/>
    <mergeCell ref="E12:F12"/>
    <mergeCell ref="G12:I12"/>
    <mergeCell ref="A13:A23"/>
    <mergeCell ref="B13:I13"/>
    <mergeCell ref="B14:B19"/>
    <mergeCell ref="C14:E14"/>
    <mergeCell ref="F14:F19"/>
    <mergeCell ref="G14:I14"/>
    <mergeCell ref="B21:B23"/>
    <mergeCell ref="C28:D28"/>
    <mergeCell ref="E28:I28"/>
    <mergeCell ref="C20:D20"/>
    <mergeCell ref="G20:H20"/>
    <mergeCell ref="C21:I21"/>
    <mergeCell ref="C22:D23"/>
    <mergeCell ref="E22:E23"/>
    <mergeCell ref="F22:G23"/>
    <mergeCell ref="H22:I23"/>
    <mergeCell ref="C33:E33"/>
    <mergeCell ref="G33:I33"/>
    <mergeCell ref="A24:A28"/>
    <mergeCell ref="B24:I24"/>
    <mergeCell ref="B25:B26"/>
    <mergeCell ref="C25:D26"/>
    <mergeCell ref="E25:F25"/>
    <mergeCell ref="E26:F26"/>
    <mergeCell ref="C27:D27"/>
    <mergeCell ref="E27:I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="115" zoomScaleSheetLayoutView="115" zoomScalePageLayoutView="0" workbookViewId="0" topLeftCell="A1">
      <selection activeCell="E9" sqref="E9:I9"/>
    </sheetView>
  </sheetViews>
  <sheetFormatPr defaultColWidth="11.421875" defaultRowHeight="12.75"/>
  <cols>
    <col min="1" max="1" width="4.7109375" style="11" customWidth="1"/>
    <col min="2" max="2" width="4.28125" style="11" customWidth="1"/>
    <col min="3" max="3" width="13.8515625" style="11" customWidth="1"/>
    <col min="4" max="4" width="11.28125" style="11" customWidth="1"/>
    <col min="5" max="5" width="10.57421875" style="11" customWidth="1"/>
    <col min="6" max="6" width="4.28125" style="11" customWidth="1"/>
    <col min="7" max="7" width="8.00390625" style="11" customWidth="1"/>
    <col min="8" max="8" width="12.57421875" style="11" customWidth="1"/>
    <col min="9" max="9" width="13.57421875" style="11" customWidth="1"/>
    <col min="10" max="16384" width="11.421875" style="67" customWidth="1"/>
  </cols>
  <sheetData>
    <row r="1" spans="1:10" ht="18" customHeight="1">
      <c r="A1" s="211" t="s">
        <v>53</v>
      </c>
      <c r="B1" s="212"/>
      <c r="C1" s="212"/>
      <c r="D1" s="212"/>
      <c r="E1" s="212"/>
      <c r="F1" s="212"/>
      <c r="G1" s="212"/>
      <c r="H1" s="212"/>
      <c r="I1" s="213"/>
      <c r="J1" s="76"/>
    </row>
    <row r="2" spans="1:9" ht="18" customHeight="1">
      <c r="A2" s="214" t="s">
        <v>85</v>
      </c>
      <c r="B2" s="215"/>
      <c r="C2" s="215"/>
      <c r="D2" s="215"/>
      <c r="E2" s="215"/>
      <c r="F2" s="215"/>
      <c r="G2" s="215"/>
      <c r="H2" s="215"/>
      <c r="I2" s="216"/>
    </row>
    <row r="3" spans="1:9" ht="24.75" customHeight="1">
      <c r="A3" s="202">
        <v>1</v>
      </c>
      <c r="B3" s="203" t="s">
        <v>5</v>
      </c>
      <c r="C3" s="204"/>
      <c r="D3" s="207" t="s">
        <v>6</v>
      </c>
      <c r="E3" s="207"/>
      <c r="F3" s="201" t="str">
        <f>+'ANEXO 02RI (2)'!F3:I6</f>
        <v> LOCALIDAD DE PIURA - PIURA - PIURA </v>
      </c>
      <c r="G3" s="201"/>
      <c r="H3" s="201"/>
      <c r="I3" s="201"/>
    </row>
    <row r="4" spans="1:9" ht="18.75" customHeight="1">
      <c r="A4" s="202"/>
      <c r="B4" s="205"/>
      <c r="C4" s="206"/>
      <c r="D4" s="207" t="s">
        <v>7</v>
      </c>
      <c r="E4" s="207"/>
      <c r="F4" s="279">
        <f>+'ANEXO02RK.'!F4</f>
        <v>44013</v>
      </c>
      <c r="G4" s="280"/>
      <c r="H4" s="280"/>
      <c r="I4" s="280"/>
    </row>
    <row r="5" spans="1:9" s="68" customFormat="1" ht="117" customHeight="1">
      <c r="A5" s="202">
        <v>2</v>
      </c>
      <c r="B5" s="203" t="s">
        <v>13</v>
      </c>
      <c r="C5" s="204"/>
      <c r="D5" s="207" t="s">
        <v>14</v>
      </c>
      <c r="E5" s="207"/>
      <c r="F5" s="288" t="str">
        <f>+'ANEXO 02RJ'!F3:I6</f>
        <v>"REPARACIÓN DE PISTA EN EL (LA) Y   VEREDAS EN LA URBANIZACIÓN QUINTA ANA MARÍA EN LA LOCALIDAD PIURA, DISTRITO DE PIURA, PROVINCIA PIURA, DEPARTAMENTO PIURA"</v>
      </c>
      <c r="G5" s="289"/>
      <c r="H5" s="289"/>
      <c r="I5" s="290"/>
    </row>
    <row r="6" spans="1:9" s="68" customFormat="1" ht="30" customHeight="1">
      <c r="A6" s="202"/>
      <c r="B6" s="205"/>
      <c r="C6" s="206"/>
      <c r="D6" s="207" t="s">
        <v>15</v>
      </c>
      <c r="E6" s="207"/>
      <c r="F6" s="201" t="str">
        <f>+ANEXO02RA!F6:I6</f>
        <v> LOCALIDAD DE PIURA - PIURA - PIURA </v>
      </c>
      <c r="G6" s="201"/>
      <c r="H6" s="201"/>
      <c r="I6" s="201"/>
    </row>
    <row r="7" spans="1:9" ht="12" customHeight="1">
      <c r="A7" s="178">
        <v>3</v>
      </c>
      <c r="B7" s="208" t="s">
        <v>21</v>
      </c>
      <c r="C7" s="209"/>
      <c r="D7" s="209"/>
      <c r="E7" s="209"/>
      <c r="F7" s="210"/>
      <c r="G7" s="210"/>
      <c r="H7" s="210"/>
      <c r="I7" s="210"/>
    </row>
    <row r="8" spans="1:9" ht="21.75" customHeight="1">
      <c r="A8" s="178"/>
      <c r="B8" s="34">
        <v>3.1</v>
      </c>
      <c r="C8" s="189" t="s">
        <v>16</v>
      </c>
      <c r="D8" s="189"/>
      <c r="E8" s="281" t="s">
        <v>308</v>
      </c>
      <c r="F8" s="281"/>
      <c r="G8" s="281"/>
      <c r="H8" s="281"/>
      <c r="I8" s="282"/>
    </row>
    <row r="9" spans="1:9" ht="23.25" customHeight="1">
      <c r="A9" s="178"/>
      <c r="B9" s="35">
        <v>3.2</v>
      </c>
      <c r="C9" s="189" t="s">
        <v>56</v>
      </c>
      <c r="D9" s="189"/>
      <c r="E9" s="283" t="s">
        <v>190</v>
      </c>
      <c r="F9" s="283"/>
      <c r="G9" s="283"/>
      <c r="H9" s="283"/>
      <c r="I9" s="284"/>
    </row>
    <row r="10" spans="1:9" ht="38.25" customHeight="1">
      <c r="A10" s="178"/>
      <c r="B10" s="196">
        <v>3.3</v>
      </c>
      <c r="C10" s="170" t="s">
        <v>17</v>
      </c>
      <c r="D10" s="197"/>
      <c r="E10" s="164" t="s">
        <v>18</v>
      </c>
      <c r="F10" s="164"/>
      <c r="G10" s="175" t="s">
        <v>191</v>
      </c>
      <c r="H10" s="345"/>
      <c r="I10" s="346"/>
    </row>
    <row r="11" spans="1:9" ht="36" customHeight="1">
      <c r="A11" s="178"/>
      <c r="B11" s="196"/>
      <c r="C11" s="198"/>
      <c r="D11" s="199"/>
      <c r="E11" s="164" t="s">
        <v>19</v>
      </c>
      <c r="F11" s="164"/>
      <c r="G11" s="347" t="s">
        <v>192</v>
      </c>
      <c r="H11" s="348"/>
      <c r="I11" s="349"/>
    </row>
    <row r="12" spans="1:9" ht="24" customHeight="1">
      <c r="A12" s="178"/>
      <c r="B12" s="196"/>
      <c r="C12" s="172"/>
      <c r="D12" s="200"/>
      <c r="E12" s="164" t="s">
        <v>20</v>
      </c>
      <c r="F12" s="164"/>
      <c r="G12" s="175"/>
      <c r="H12" s="176"/>
      <c r="I12" s="177"/>
    </row>
    <row r="13" spans="1:9" ht="12.75" customHeight="1">
      <c r="A13" s="178">
        <v>4</v>
      </c>
      <c r="B13" s="179" t="s">
        <v>22</v>
      </c>
      <c r="C13" s="179"/>
      <c r="D13" s="179"/>
      <c r="E13" s="179"/>
      <c r="F13" s="180"/>
      <c r="G13" s="180"/>
      <c r="H13" s="180"/>
      <c r="I13" s="180"/>
    </row>
    <row r="14" spans="1:9" ht="23.25" customHeight="1">
      <c r="A14" s="178"/>
      <c r="B14" s="187">
        <v>4.1</v>
      </c>
      <c r="C14" s="166" t="s">
        <v>23</v>
      </c>
      <c r="D14" s="184"/>
      <c r="E14" s="184"/>
      <c r="F14" s="187">
        <v>4.2</v>
      </c>
      <c r="G14" s="166" t="s">
        <v>24</v>
      </c>
      <c r="H14" s="184"/>
      <c r="I14" s="167"/>
    </row>
    <row r="15" spans="1:9" ht="25.5" customHeight="1">
      <c r="A15" s="178"/>
      <c r="B15" s="190"/>
      <c r="C15" s="12" t="s">
        <v>36</v>
      </c>
      <c r="D15" s="13">
        <f>+'F-2. MATRIZ PROB E IMPACTO.'!C11</f>
        <v>0.1</v>
      </c>
      <c r="E15" s="64"/>
      <c r="F15" s="190"/>
      <c r="G15" s="9" t="s">
        <v>32</v>
      </c>
      <c r="H15" s="10">
        <f>+'F-2. MATRIZ PROB E IMPACTO.'!D12</f>
        <v>0.05</v>
      </c>
      <c r="I15" s="64"/>
    </row>
    <row r="16" spans="1:9" ht="25.5" customHeight="1">
      <c r="A16" s="178"/>
      <c r="B16" s="190"/>
      <c r="C16" s="12" t="s">
        <v>30</v>
      </c>
      <c r="D16" s="13">
        <f>+'F-2. MATRIZ PROB E IMPACTO.'!C10</f>
        <v>0.3</v>
      </c>
      <c r="E16" s="64"/>
      <c r="F16" s="190"/>
      <c r="G16" s="9" t="s">
        <v>33</v>
      </c>
      <c r="H16" s="10">
        <f>+'F-2. MATRIZ PROB E IMPACTO.'!E12</f>
        <v>0.1</v>
      </c>
      <c r="I16" s="64"/>
    </row>
    <row r="17" spans="1:9" ht="25.5" customHeight="1">
      <c r="A17" s="178"/>
      <c r="B17" s="190"/>
      <c r="C17" s="12" t="s">
        <v>11</v>
      </c>
      <c r="D17" s="13">
        <f>+'F-2. MATRIZ PROB E IMPACTO.'!C9</f>
        <v>0.5</v>
      </c>
      <c r="E17" s="64" t="s">
        <v>104</v>
      </c>
      <c r="F17" s="190"/>
      <c r="G17" s="9" t="s">
        <v>34</v>
      </c>
      <c r="H17" s="10">
        <f>+'F-2. MATRIZ PROB E IMPACTO.'!F12</f>
        <v>0.2</v>
      </c>
      <c r="I17" s="64" t="s">
        <v>104</v>
      </c>
    </row>
    <row r="18" spans="1:9" ht="25.5" customHeight="1">
      <c r="A18" s="178"/>
      <c r="B18" s="190"/>
      <c r="C18" s="12" t="s">
        <v>31</v>
      </c>
      <c r="D18" s="13">
        <f>+'F-2. MATRIZ PROB E IMPACTO.'!C8</f>
        <v>0.7</v>
      </c>
      <c r="E18" s="64"/>
      <c r="F18" s="190"/>
      <c r="G18" s="9" t="s">
        <v>35</v>
      </c>
      <c r="H18" s="10">
        <f>+'F-2. MATRIZ PROB E IMPACTO.'!G12</f>
        <v>0.4</v>
      </c>
      <c r="I18" s="64"/>
    </row>
    <row r="19" spans="1:9" ht="25.5" customHeight="1">
      <c r="A19" s="178"/>
      <c r="B19" s="190"/>
      <c r="C19" s="9" t="s">
        <v>37</v>
      </c>
      <c r="D19" s="13">
        <f>+'F-2. MATRIZ PROB E IMPACTO.'!C7</f>
        <v>0.9</v>
      </c>
      <c r="E19" s="64"/>
      <c r="F19" s="190"/>
      <c r="G19" s="9" t="s">
        <v>38</v>
      </c>
      <c r="H19" s="10">
        <f>+'F-2. MATRIZ PROB E IMPACTO.'!H12</f>
        <v>0.8</v>
      </c>
      <c r="I19" s="64"/>
    </row>
    <row r="20" spans="1:9" ht="25.5" customHeight="1">
      <c r="A20" s="178"/>
      <c r="B20" s="14"/>
      <c r="C20" s="165" t="str">
        <f>_xlfn.IFERROR(INDEX(C15:E19,MATCH(IF(E15&gt;0,E15,IF(E16&gt;0,E16,IF(E17&gt;0,E17,IF(E18&gt;0,E18,IF(E19&gt;0,E19,""))))),E15:E19,0),1),"")</f>
        <v>Moderada </v>
      </c>
      <c r="D20" s="165"/>
      <c r="E20" s="16">
        <f>_xlfn.IFERROR(INDEX(D15:E19,MATCH(IF(E15&gt;0,E15,IF(E16&gt;0,E16,IF(E17&gt;0,E17,IF(E18&gt;0,E18,IF(E19&gt;0,E19,""))))),E15:E19,0),1),"")</f>
        <v>0.5</v>
      </c>
      <c r="F20" s="15"/>
      <c r="G20" s="165" t="str">
        <f>_xlfn.IFERROR(INDEX(G15:I19,MATCH(IF(I15&gt;0,I15,IF(I16&gt;0,I16,IF(I17&gt;0,I17,IF(I18&gt;0,I18,IF(I19&gt;0,I19,""))))),I15:I19,0),1),"")</f>
        <v>Moderado</v>
      </c>
      <c r="H20" s="165"/>
      <c r="I20" s="16">
        <f>_xlfn.IFERROR(INDEX(H15:I19,MATCH(IF(I15&gt;0,I15,IF(I16&gt;0,I16,IF(I17&gt;0,I17,IF(I18&gt;0,I18,IF(I19&gt;0,I19,""))))),I15:I19,0),1),"")</f>
        <v>0.2</v>
      </c>
    </row>
    <row r="21" spans="1:10" s="70" customFormat="1" ht="14.25" customHeight="1">
      <c r="A21" s="178"/>
      <c r="B21" s="181">
        <v>4.3</v>
      </c>
      <c r="C21" s="226" t="s">
        <v>39</v>
      </c>
      <c r="D21" s="227"/>
      <c r="E21" s="227"/>
      <c r="F21" s="227"/>
      <c r="G21" s="227"/>
      <c r="H21" s="227"/>
      <c r="I21" s="228"/>
      <c r="J21" s="69"/>
    </row>
    <row r="22" spans="1:13" s="70" customFormat="1" ht="24.75" customHeight="1">
      <c r="A22" s="178"/>
      <c r="B22" s="182"/>
      <c r="C22" s="218" t="s">
        <v>45</v>
      </c>
      <c r="D22" s="219"/>
      <c r="E22" s="185">
        <f>+_xlfn.IFERROR(ROUND(E20*I20,3),0)</f>
        <v>0.1</v>
      </c>
      <c r="F22" s="191" t="s">
        <v>46</v>
      </c>
      <c r="G22" s="192"/>
      <c r="H22" s="222" t="str">
        <f>+IF(E22=0,"",IF(AND(E22&gt;=MIN('F-2. MATRIZ PROB E IMPACTO.'!F7:H7,'F-2. MATRIZ PROB E IMPACTO.'!G8:H8,'F-2. MATRIZ PROB E IMPACTO.'!G9:H9,'F-2. MATRIZ PROB E IMPACTO.'!H10),E22&lt;=MAX('F-2. MATRIZ PROB E IMPACTO.'!F7:H7,'F-2. MATRIZ PROB E IMPACTO.'!G8:H8,'F-2. MATRIZ PROB E IMPACTO.'!G9:H9,'F-2. MATRIZ PROB E IMPACTO.'!H10)),"Alta Prioridad",IF(AND(E22&gt;=MIN('F-2. MATRIZ PROB E IMPACTO.'!E7:E8,'F-2. MATRIZ PROB E IMPACTO.'!F8:F10,'F-2. MATRIZ PROB E IMPACTO.'!G10,'F-2. MATRIZ PROB E IMPACTO.'!H11),E22&lt;=MAX('F-2. MATRIZ PROB E IMPACTO.'!E7:E8,'F-2. MATRIZ PROB E IMPACTO.'!F8:F10,'F-2. MATRIZ PROB E IMPACTO.'!G10,'F-2. MATRIZ PROB E IMPACTO.'!H11)),"Prioridad Moderada",IF(AND(E22&gt;=MIN('F-2. MATRIZ PROB E IMPACTO.'!D7:D11,'F-2. MATRIZ PROB E IMPACTO.'!E9:E11,'F-2. MATRIZ PROB E IMPACTO.'!F11,'F-2. MATRIZ PROB E IMPACTO.'!G11),E22&lt;=MAX('F-2. MATRIZ PROB E IMPACTO.'!D7:D11,'F-2. MATRIZ PROB E IMPACTO.'!E9:E11,'F-2. MATRIZ PROB E IMPACTO.'!F11,'F-2. MATRIZ PROB E IMPACTO.'!G11,)),"Baja Prioridad",""))))</f>
        <v>Prioridad Moderada</v>
      </c>
      <c r="I22" s="223"/>
      <c r="J22" s="69"/>
      <c r="M22" s="71"/>
    </row>
    <row r="23" spans="1:13" s="70" customFormat="1" ht="13.5" customHeight="1">
      <c r="A23" s="178"/>
      <c r="B23" s="183"/>
      <c r="C23" s="220"/>
      <c r="D23" s="221"/>
      <c r="E23" s="186"/>
      <c r="F23" s="193"/>
      <c r="G23" s="194"/>
      <c r="H23" s="224"/>
      <c r="I23" s="225"/>
      <c r="J23" s="69"/>
      <c r="M23" s="71"/>
    </row>
    <row r="24" spans="1:9" ht="12.75" customHeight="1">
      <c r="A24" s="178">
        <v>5</v>
      </c>
      <c r="B24" s="180" t="s">
        <v>52</v>
      </c>
      <c r="C24" s="180"/>
      <c r="D24" s="180"/>
      <c r="E24" s="180"/>
      <c r="F24" s="180"/>
      <c r="G24" s="180"/>
      <c r="H24" s="180"/>
      <c r="I24" s="180"/>
    </row>
    <row r="25" spans="1:9" s="68" customFormat="1" ht="24.75" customHeight="1">
      <c r="A25" s="178"/>
      <c r="B25" s="187">
        <v>5.1</v>
      </c>
      <c r="C25" s="170" t="s">
        <v>69</v>
      </c>
      <c r="D25" s="171"/>
      <c r="E25" s="174" t="s">
        <v>47</v>
      </c>
      <c r="F25" s="174"/>
      <c r="G25" s="65"/>
      <c r="H25" s="40" t="s">
        <v>48</v>
      </c>
      <c r="I25" s="65"/>
    </row>
    <row r="26" spans="1:9" s="68" customFormat="1" ht="23.25" customHeight="1">
      <c r="A26" s="178"/>
      <c r="B26" s="188"/>
      <c r="C26" s="172"/>
      <c r="D26" s="173"/>
      <c r="E26" s="168" t="s">
        <v>72</v>
      </c>
      <c r="F26" s="169"/>
      <c r="G26" s="65"/>
      <c r="H26" s="40" t="s">
        <v>73</v>
      </c>
      <c r="I26" s="65" t="s">
        <v>104</v>
      </c>
    </row>
    <row r="27" spans="1:9" s="68" customFormat="1" ht="24.75" customHeight="1">
      <c r="A27" s="178"/>
      <c r="B27" s="41">
        <v>5.2</v>
      </c>
      <c r="C27" s="166" t="s">
        <v>97</v>
      </c>
      <c r="D27" s="167"/>
      <c r="E27" s="195" t="s">
        <v>200</v>
      </c>
      <c r="F27" s="195"/>
      <c r="G27" s="195"/>
      <c r="H27" s="195"/>
      <c r="I27" s="195"/>
    </row>
    <row r="28" spans="1:9" s="68" customFormat="1" ht="47.25" customHeight="1">
      <c r="A28" s="178"/>
      <c r="B28" s="35">
        <v>5.3</v>
      </c>
      <c r="C28" s="189" t="s">
        <v>68</v>
      </c>
      <c r="D28" s="189"/>
      <c r="E28" s="195" t="s">
        <v>201</v>
      </c>
      <c r="F28" s="195"/>
      <c r="G28" s="195"/>
      <c r="H28" s="195"/>
      <c r="I28" s="195"/>
    </row>
    <row r="29" spans="1:9" ht="11.25">
      <c r="A29" s="66"/>
      <c r="B29" s="66"/>
      <c r="C29" s="66"/>
      <c r="D29" s="66"/>
      <c r="E29" s="66"/>
      <c r="F29" s="66"/>
      <c r="G29" s="66"/>
      <c r="H29" s="66"/>
      <c r="I29" s="66"/>
    </row>
    <row r="30" spans="1:9" ht="11.25">
      <c r="A30" s="66"/>
      <c r="B30" s="66"/>
      <c r="C30" s="66"/>
      <c r="D30" s="66"/>
      <c r="E30" s="66"/>
      <c r="F30" s="66"/>
      <c r="G30" s="66"/>
      <c r="H30" s="66"/>
      <c r="I30" s="66"/>
    </row>
    <row r="31" spans="1:9" ht="11.25">
      <c r="A31" s="66"/>
      <c r="B31" s="66"/>
      <c r="C31" s="66"/>
      <c r="D31" s="66"/>
      <c r="E31" s="66"/>
      <c r="F31" s="66"/>
      <c r="G31" s="66"/>
      <c r="H31" s="66"/>
      <c r="I31" s="66"/>
    </row>
    <row r="32" spans="1:9" ht="11.25">
      <c r="A32" s="66"/>
      <c r="B32" s="66"/>
      <c r="C32" s="66"/>
      <c r="D32" s="66"/>
      <c r="E32" s="66"/>
      <c r="F32" s="66"/>
      <c r="G32" s="66"/>
      <c r="H32" s="66"/>
      <c r="I32" s="66"/>
    </row>
    <row r="33" spans="1:9" ht="28.5" customHeight="1">
      <c r="A33" s="66"/>
      <c r="B33" s="66"/>
      <c r="C33" s="291"/>
      <c r="D33" s="291"/>
      <c r="E33" s="291"/>
      <c r="F33" s="66"/>
      <c r="G33" s="291"/>
      <c r="H33" s="291"/>
      <c r="I33" s="291"/>
    </row>
    <row r="34" spans="1:9" ht="15" customHeight="1">
      <c r="A34" s="66"/>
      <c r="B34" s="66"/>
      <c r="C34" s="66"/>
      <c r="D34" s="66"/>
      <c r="E34" s="66"/>
      <c r="F34" s="66"/>
      <c r="G34" s="66"/>
      <c r="I34" s="66"/>
    </row>
    <row r="35" spans="1:9" ht="15" customHeight="1">
      <c r="A35" s="66"/>
      <c r="B35" s="66"/>
      <c r="C35" s="66"/>
      <c r="D35" s="66"/>
      <c r="E35" s="66"/>
      <c r="F35" s="66"/>
      <c r="G35" s="66"/>
      <c r="I35" s="66"/>
    </row>
  </sheetData>
  <sheetProtection/>
  <mergeCells count="54">
    <mergeCell ref="A13:A23"/>
    <mergeCell ref="B13:I13"/>
    <mergeCell ref="E11:F11"/>
    <mergeCell ref="G11:I11"/>
    <mergeCell ref="E12:F12"/>
    <mergeCell ref="G12:I12"/>
    <mergeCell ref="F22:G23"/>
    <mergeCell ref="H22:I23"/>
    <mergeCell ref="B14:B19"/>
    <mergeCell ref="C14:E14"/>
    <mergeCell ref="A24:A28"/>
    <mergeCell ref="B24:I24"/>
    <mergeCell ref="B25:B26"/>
    <mergeCell ref="C25:D26"/>
    <mergeCell ref="E25:F25"/>
    <mergeCell ref="E26:F26"/>
    <mergeCell ref="C33:E33"/>
    <mergeCell ref="G33:I33"/>
    <mergeCell ref="C27:D27"/>
    <mergeCell ref="E27:I27"/>
    <mergeCell ref="C28:D28"/>
    <mergeCell ref="E28:I28"/>
    <mergeCell ref="F14:F19"/>
    <mergeCell ref="G14:I14"/>
    <mergeCell ref="B21:B23"/>
    <mergeCell ref="C21:I21"/>
    <mergeCell ref="C22:D23"/>
    <mergeCell ref="E22:E23"/>
    <mergeCell ref="C20:D20"/>
    <mergeCell ref="G20:H20"/>
    <mergeCell ref="A7:A12"/>
    <mergeCell ref="B7:I7"/>
    <mergeCell ref="C8:D8"/>
    <mergeCell ref="E8:I8"/>
    <mergeCell ref="C9:D9"/>
    <mergeCell ref="E9:I9"/>
    <mergeCell ref="B10:B12"/>
    <mergeCell ref="C10:D12"/>
    <mergeCell ref="E10:F10"/>
    <mergeCell ref="G10:I10"/>
    <mergeCell ref="A5:A6"/>
    <mergeCell ref="B5:C6"/>
    <mergeCell ref="D5:E5"/>
    <mergeCell ref="F5:I5"/>
    <mergeCell ref="D6:E6"/>
    <mergeCell ref="F6:I6"/>
    <mergeCell ref="A1:I1"/>
    <mergeCell ref="A2:I2"/>
    <mergeCell ref="A3:A4"/>
    <mergeCell ref="B3:C4"/>
    <mergeCell ref="D3:E3"/>
    <mergeCell ref="F3:I3"/>
    <mergeCell ref="D4:E4"/>
    <mergeCell ref="F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SheetLayoutView="100" zoomScalePageLayoutView="0" workbookViewId="0" topLeftCell="A1">
      <selection activeCell="F4" sqref="F4:I4"/>
    </sheetView>
  </sheetViews>
  <sheetFormatPr defaultColWidth="11.421875" defaultRowHeight="12.75"/>
  <cols>
    <col min="1" max="1" width="4.7109375" style="11" customWidth="1"/>
    <col min="2" max="2" width="4.28125" style="11" customWidth="1"/>
    <col min="3" max="3" width="13.8515625" style="11" customWidth="1"/>
    <col min="4" max="4" width="11.28125" style="11" customWidth="1"/>
    <col min="5" max="5" width="10.57421875" style="11" customWidth="1"/>
    <col min="6" max="6" width="4.28125" style="11" customWidth="1"/>
    <col min="7" max="7" width="8.00390625" style="11" customWidth="1"/>
    <col min="8" max="8" width="12.57421875" style="11" customWidth="1"/>
    <col min="9" max="9" width="16.7109375" style="11" customWidth="1"/>
    <col min="10" max="16384" width="11.421875" style="67" customWidth="1"/>
  </cols>
  <sheetData>
    <row r="1" spans="1:10" ht="18" customHeight="1">
      <c r="A1" s="211" t="s">
        <v>53</v>
      </c>
      <c r="B1" s="212"/>
      <c r="C1" s="212"/>
      <c r="D1" s="212"/>
      <c r="E1" s="212"/>
      <c r="F1" s="212"/>
      <c r="G1" s="212"/>
      <c r="H1" s="212"/>
      <c r="I1" s="213"/>
      <c r="J1" s="76"/>
    </row>
    <row r="2" spans="1:9" ht="18" customHeight="1">
      <c r="A2" s="214" t="s">
        <v>85</v>
      </c>
      <c r="B2" s="215"/>
      <c r="C2" s="215"/>
      <c r="D2" s="215"/>
      <c r="E2" s="215"/>
      <c r="F2" s="215"/>
      <c r="G2" s="215"/>
      <c r="H2" s="215"/>
      <c r="I2" s="216"/>
    </row>
    <row r="3" spans="1:9" ht="25.5" customHeight="1">
      <c r="A3" s="202">
        <v>1</v>
      </c>
      <c r="B3" s="203" t="s">
        <v>5</v>
      </c>
      <c r="C3" s="204"/>
      <c r="D3" s="207" t="s">
        <v>6</v>
      </c>
      <c r="E3" s="207"/>
      <c r="F3" s="201" t="str">
        <f>+'ANEXO 2RF (1)'!F3:I3</f>
        <v> LOCALIDAD DE PIURA - PIURA - PIURA </v>
      </c>
      <c r="G3" s="201"/>
      <c r="H3" s="201"/>
      <c r="I3" s="201"/>
    </row>
    <row r="4" spans="1:9" ht="18.75" customHeight="1">
      <c r="A4" s="202"/>
      <c r="B4" s="205"/>
      <c r="C4" s="206"/>
      <c r="D4" s="207" t="s">
        <v>7</v>
      </c>
      <c r="E4" s="207"/>
      <c r="F4" s="279">
        <f>+'ANEXO 02 RM'!F4:I4</f>
        <v>44013</v>
      </c>
      <c r="G4" s="280"/>
      <c r="H4" s="280"/>
      <c r="I4" s="280"/>
    </row>
    <row r="5" spans="1:9" s="68" customFormat="1" ht="112.5" customHeight="1">
      <c r="A5" s="202">
        <v>2</v>
      </c>
      <c r="B5" s="203" t="s">
        <v>13</v>
      </c>
      <c r="C5" s="204"/>
      <c r="D5" s="207" t="s">
        <v>14</v>
      </c>
      <c r="E5" s="207"/>
      <c r="F5" s="288" t="str">
        <f>+'ANEXO 2RF (1)'!F5:I5</f>
        <v>"REPARACIÓN DE PISTA EN EL (LA) Y   VEREDAS EN LA URBANIZACIÓN QUINTA ANA MARÍA EN LA LOCALIDAD PIURA, DISTRITO DE PIURA, PROVINCIA PIURA, DEPARTAMENTO PIURA"</v>
      </c>
      <c r="G5" s="289"/>
      <c r="H5" s="289"/>
      <c r="I5" s="290"/>
    </row>
    <row r="6" spans="1:9" s="68" customFormat="1" ht="27.75" customHeight="1">
      <c r="A6" s="202"/>
      <c r="B6" s="205"/>
      <c r="C6" s="206"/>
      <c r="D6" s="207" t="s">
        <v>15</v>
      </c>
      <c r="E6" s="207"/>
      <c r="F6" s="201" t="str">
        <f>+'ANEXO 2RF (1)'!F6:I6</f>
        <v> LOCALIDAD DE PIURA - PIURA - PIURA </v>
      </c>
      <c r="G6" s="201"/>
      <c r="H6" s="201"/>
      <c r="I6" s="201"/>
    </row>
    <row r="7" spans="1:9" ht="19.5" customHeight="1">
      <c r="A7" s="178">
        <v>3</v>
      </c>
      <c r="B7" s="208" t="s">
        <v>21</v>
      </c>
      <c r="C7" s="209"/>
      <c r="D7" s="209"/>
      <c r="E7" s="209"/>
      <c r="F7" s="210"/>
      <c r="G7" s="210"/>
      <c r="H7" s="210"/>
      <c r="I7" s="210"/>
    </row>
    <row r="8" spans="1:9" ht="15.75" customHeight="1">
      <c r="A8" s="178"/>
      <c r="B8" s="34">
        <v>3.1</v>
      </c>
      <c r="C8" s="189" t="s">
        <v>16</v>
      </c>
      <c r="D8" s="189"/>
      <c r="E8" s="281" t="s">
        <v>309</v>
      </c>
      <c r="F8" s="281"/>
      <c r="G8" s="281"/>
      <c r="H8" s="281"/>
      <c r="I8" s="282"/>
    </row>
    <row r="9" spans="1:15" ht="28.5" customHeight="1">
      <c r="A9" s="178"/>
      <c r="B9" s="35">
        <v>3.2</v>
      </c>
      <c r="C9" s="189" t="s">
        <v>56</v>
      </c>
      <c r="D9" s="189"/>
      <c r="E9" s="283" t="s">
        <v>209</v>
      </c>
      <c r="F9" s="283"/>
      <c r="G9" s="283"/>
      <c r="H9" s="283"/>
      <c r="I9" s="284"/>
      <c r="K9" s="350"/>
      <c r="L9" s="350"/>
      <c r="M9" s="350"/>
      <c r="N9" s="350"/>
      <c r="O9" s="350"/>
    </row>
    <row r="10" spans="1:9" ht="22.5" customHeight="1">
      <c r="A10" s="178"/>
      <c r="B10" s="196">
        <v>3.3</v>
      </c>
      <c r="C10" s="170" t="s">
        <v>17</v>
      </c>
      <c r="D10" s="197"/>
      <c r="E10" s="164" t="s">
        <v>18</v>
      </c>
      <c r="F10" s="164"/>
      <c r="G10" s="175" t="s">
        <v>215</v>
      </c>
      <c r="H10" s="176"/>
      <c r="I10" s="177"/>
    </row>
    <row r="11" spans="1:9" ht="24.75" customHeight="1">
      <c r="A11" s="178"/>
      <c r="B11" s="196"/>
      <c r="C11" s="198"/>
      <c r="D11" s="199"/>
      <c r="E11" s="164" t="s">
        <v>19</v>
      </c>
      <c r="F11" s="164"/>
      <c r="G11" s="175" t="s">
        <v>290</v>
      </c>
      <c r="H11" s="176"/>
      <c r="I11" s="177"/>
    </row>
    <row r="12" spans="1:9" ht="19.5" customHeight="1">
      <c r="A12" s="178"/>
      <c r="B12" s="196"/>
      <c r="C12" s="172"/>
      <c r="D12" s="200"/>
      <c r="E12" s="164" t="s">
        <v>20</v>
      </c>
      <c r="F12" s="164"/>
      <c r="G12" s="175"/>
      <c r="H12" s="176"/>
      <c r="I12" s="177"/>
    </row>
    <row r="13" spans="1:14" ht="18" customHeight="1">
      <c r="A13" s="178">
        <v>4</v>
      </c>
      <c r="B13" s="179" t="s">
        <v>22</v>
      </c>
      <c r="C13" s="179"/>
      <c r="D13" s="179"/>
      <c r="E13" s="179"/>
      <c r="F13" s="180"/>
      <c r="G13" s="180"/>
      <c r="H13" s="180"/>
      <c r="I13" s="180"/>
      <c r="J13" s="351"/>
      <c r="K13" s="351"/>
      <c r="L13" s="351"/>
      <c r="M13" s="351"/>
      <c r="N13" s="352"/>
    </row>
    <row r="14" spans="1:9" ht="23.25" customHeight="1">
      <c r="A14" s="178"/>
      <c r="B14" s="187">
        <v>4.1</v>
      </c>
      <c r="C14" s="166" t="s">
        <v>23</v>
      </c>
      <c r="D14" s="184"/>
      <c r="E14" s="184"/>
      <c r="F14" s="187">
        <v>4.2</v>
      </c>
      <c r="G14" s="166" t="s">
        <v>24</v>
      </c>
      <c r="H14" s="184"/>
      <c r="I14" s="167"/>
    </row>
    <row r="15" spans="1:11" ht="25.5" customHeight="1">
      <c r="A15" s="178"/>
      <c r="B15" s="190"/>
      <c r="C15" s="12" t="s">
        <v>36</v>
      </c>
      <c r="D15" s="13">
        <f>+'ANEXO 02 RM'!D15</f>
        <v>0.1</v>
      </c>
      <c r="E15" s="64"/>
      <c r="F15" s="190"/>
      <c r="G15" s="9" t="s">
        <v>32</v>
      </c>
      <c r="H15" s="10">
        <f>+'ANEXO 02 RM'!H15</f>
        <v>0.05</v>
      </c>
      <c r="I15" s="64"/>
      <c r="K15" s="118"/>
    </row>
    <row r="16" spans="1:9" ht="25.5" customHeight="1">
      <c r="A16" s="178"/>
      <c r="B16" s="190"/>
      <c r="C16" s="12" t="s">
        <v>30</v>
      </c>
      <c r="D16" s="13">
        <f>+'ANEXO 02 RM'!D16</f>
        <v>0.3</v>
      </c>
      <c r="E16" s="64"/>
      <c r="F16" s="190"/>
      <c r="G16" s="9" t="s">
        <v>33</v>
      </c>
      <c r="H16" s="10">
        <f>+'ANEXO 02 RM'!H16</f>
        <v>0.1</v>
      </c>
      <c r="I16" s="64"/>
    </row>
    <row r="17" spans="1:9" ht="25.5" customHeight="1">
      <c r="A17" s="178"/>
      <c r="B17" s="190"/>
      <c r="C17" s="12" t="s">
        <v>11</v>
      </c>
      <c r="D17" s="13">
        <f>+'ANEXO 02 RM'!D17</f>
        <v>0.5</v>
      </c>
      <c r="E17" s="64" t="s">
        <v>104</v>
      </c>
      <c r="F17" s="190"/>
      <c r="G17" s="9" t="s">
        <v>34</v>
      </c>
      <c r="H17" s="10">
        <f>+'ANEXO 02 RM'!H17</f>
        <v>0.2</v>
      </c>
      <c r="I17" s="64" t="s">
        <v>104</v>
      </c>
    </row>
    <row r="18" spans="1:9" ht="25.5" customHeight="1">
      <c r="A18" s="178"/>
      <c r="B18" s="190"/>
      <c r="C18" s="12" t="s">
        <v>31</v>
      </c>
      <c r="D18" s="13">
        <f>+'ANEXO 02 RM'!D18</f>
        <v>0.7</v>
      </c>
      <c r="E18" s="64"/>
      <c r="F18" s="190"/>
      <c r="G18" s="9" t="s">
        <v>35</v>
      </c>
      <c r="H18" s="10">
        <f>+'ANEXO 02 RM'!H18</f>
        <v>0.4</v>
      </c>
      <c r="I18" s="64"/>
    </row>
    <row r="19" spans="1:9" ht="25.5" customHeight="1">
      <c r="A19" s="178"/>
      <c r="B19" s="190"/>
      <c r="C19" s="9" t="s">
        <v>37</v>
      </c>
      <c r="D19" s="13">
        <f>+'ANEXO 02 RM'!D19</f>
        <v>0.9</v>
      </c>
      <c r="E19" s="64"/>
      <c r="F19" s="190"/>
      <c r="G19" s="9" t="s">
        <v>38</v>
      </c>
      <c r="H19" s="10">
        <f>+'ANEXO 02 RM'!H19</f>
        <v>0.8</v>
      </c>
      <c r="I19" s="64"/>
    </row>
    <row r="20" spans="1:9" ht="25.5" customHeight="1">
      <c r="A20" s="178"/>
      <c r="B20" s="14"/>
      <c r="C20" s="165" t="str">
        <f>_xlfn.IFERROR(INDEX(C15:E19,MATCH(IF(E15&gt;0,E15,IF(E16&gt;0,E16,IF(E17&gt;0,E17,IF(E18&gt;0,E18,IF(E19&gt;0,E19,""))))),E15:E19,0),1),"")</f>
        <v>Moderada </v>
      </c>
      <c r="D20" s="165"/>
      <c r="E20" s="16">
        <f>_xlfn.IFERROR(INDEX(D15:E19,MATCH(IF(E15&gt;0,E15,IF(E16&gt;0,E16,IF(E17&gt;0,E17,IF(E18&gt;0,E18,IF(E19&gt;0,E19,""))))),E15:E19,0),1),"")</f>
        <v>0.5</v>
      </c>
      <c r="F20" s="15"/>
      <c r="G20" s="165" t="str">
        <f>_xlfn.IFERROR(INDEX(G15:I19,MATCH(IF(I15&gt;0,I15,IF(I16&gt;0,I16,IF(I17&gt;0,I17,IF(I18&gt;0,I18,IF(I19&gt;0,I19,""))))),I15:I19,0),1),"")</f>
        <v>Moderado</v>
      </c>
      <c r="H20" s="165"/>
      <c r="I20" s="16">
        <f>_xlfn.IFERROR(INDEX(H15:I19,MATCH(IF(I15&gt;0,I15,IF(I16&gt;0,I16,IF(I17&gt;0,I17,IF(I18&gt;0,I18,IF(I19&gt;0,I19,""))))),I15:I19,0),1),"")</f>
        <v>0.2</v>
      </c>
    </row>
    <row r="21" spans="1:10" s="70" customFormat="1" ht="14.25" customHeight="1">
      <c r="A21" s="178"/>
      <c r="B21" s="181">
        <v>4.3</v>
      </c>
      <c r="C21" s="226" t="s">
        <v>39</v>
      </c>
      <c r="D21" s="227"/>
      <c r="E21" s="227"/>
      <c r="F21" s="227"/>
      <c r="G21" s="227"/>
      <c r="H21" s="227"/>
      <c r="I21" s="228"/>
      <c r="J21" s="69"/>
    </row>
    <row r="22" spans="1:13" s="70" customFormat="1" ht="24.75" customHeight="1">
      <c r="A22" s="178"/>
      <c r="B22" s="182"/>
      <c r="C22" s="218" t="s">
        <v>45</v>
      </c>
      <c r="D22" s="219"/>
      <c r="E22" s="185">
        <f>+_xlfn.IFERROR(ROUND(E20*I20,3),0)</f>
        <v>0.1</v>
      </c>
      <c r="F22" s="191" t="s">
        <v>46</v>
      </c>
      <c r="G22" s="192"/>
      <c r="H22" s="222" t="str">
        <f>+'ANEXO 02 RM'!H22:I23</f>
        <v>Prioridad Moderada</v>
      </c>
      <c r="I22" s="223"/>
      <c r="J22" s="69"/>
      <c r="M22" s="71"/>
    </row>
    <row r="23" spans="1:13" s="70" customFormat="1" ht="24.75" customHeight="1">
      <c r="A23" s="178"/>
      <c r="B23" s="183"/>
      <c r="C23" s="220"/>
      <c r="D23" s="221"/>
      <c r="E23" s="186"/>
      <c r="F23" s="193"/>
      <c r="G23" s="194"/>
      <c r="H23" s="224"/>
      <c r="I23" s="225"/>
      <c r="J23" s="69"/>
      <c r="M23" s="71"/>
    </row>
    <row r="24" spans="1:9" ht="12.75" customHeight="1">
      <c r="A24" s="178">
        <v>5</v>
      </c>
      <c r="B24" s="180" t="s">
        <v>52</v>
      </c>
      <c r="C24" s="180"/>
      <c r="D24" s="180"/>
      <c r="E24" s="180"/>
      <c r="F24" s="180"/>
      <c r="G24" s="180"/>
      <c r="H24" s="180"/>
      <c r="I24" s="180"/>
    </row>
    <row r="25" spans="1:9" s="68" customFormat="1" ht="24.75" customHeight="1">
      <c r="A25" s="178"/>
      <c r="B25" s="187">
        <v>5.1</v>
      </c>
      <c r="C25" s="170" t="s">
        <v>69</v>
      </c>
      <c r="D25" s="171"/>
      <c r="E25" s="174" t="s">
        <v>47</v>
      </c>
      <c r="F25" s="174"/>
      <c r="G25" s="65"/>
      <c r="H25" s="40" t="s">
        <v>48</v>
      </c>
      <c r="I25" s="65"/>
    </row>
    <row r="26" spans="1:9" s="68" customFormat="1" ht="24.75" customHeight="1">
      <c r="A26" s="178"/>
      <c r="B26" s="188"/>
      <c r="C26" s="172"/>
      <c r="D26" s="173"/>
      <c r="E26" s="168" t="s">
        <v>72</v>
      </c>
      <c r="F26" s="169"/>
      <c r="G26" s="65" t="s">
        <v>104</v>
      </c>
      <c r="H26" s="40" t="s">
        <v>73</v>
      </c>
      <c r="I26" s="65"/>
    </row>
    <row r="27" spans="1:9" s="68" customFormat="1" ht="21" customHeight="1">
      <c r="A27" s="178"/>
      <c r="B27" s="41">
        <v>5.2</v>
      </c>
      <c r="C27" s="166" t="s">
        <v>97</v>
      </c>
      <c r="D27" s="167"/>
      <c r="E27" s="159" t="s">
        <v>210</v>
      </c>
      <c r="F27" s="160"/>
      <c r="G27" s="160"/>
      <c r="H27" s="160"/>
      <c r="I27" s="161"/>
    </row>
    <row r="28" spans="1:9" s="68" customFormat="1" ht="34.5" customHeight="1">
      <c r="A28" s="178"/>
      <c r="B28" s="35">
        <v>5.3</v>
      </c>
      <c r="C28" s="189" t="s">
        <v>68</v>
      </c>
      <c r="D28" s="189"/>
      <c r="E28" s="195" t="s">
        <v>211</v>
      </c>
      <c r="F28" s="195"/>
      <c r="G28" s="195"/>
      <c r="H28" s="195"/>
      <c r="I28" s="195"/>
    </row>
    <row r="29" spans="1:9" ht="11.25">
      <c r="A29" s="66"/>
      <c r="B29" s="66"/>
      <c r="C29" s="66"/>
      <c r="D29" s="66"/>
      <c r="E29" s="66"/>
      <c r="F29" s="66"/>
      <c r="G29" s="66"/>
      <c r="H29" s="66"/>
      <c r="I29" s="66"/>
    </row>
    <row r="30" spans="1:9" ht="11.25">
      <c r="A30" s="66"/>
      <c r="B30" s="66"/>
      <c r="C30" s="66"/>
      <c r="D30" s="66"/>
      <c r="E30" s="66"/>
      <c r="F30" s="66"/>
      <c r="G30" s="66"/>
      <c r="H30" s="66"/>
      <c r="I30" s="66"/>
    </row>
    <row r="31" spans="1:9" ht="11.25">
      <c r="A31" s="66"/>
      <c r="B31" s="66"/>
      <c r="C31" s="66"/>
      <c r="D31" s="66"/>
      <c r="E31" s="66"/>
      <c r="F31" s="66"/>
      <c r="G31" s="66"/>
      <c r="H31" s="66"/>
      <c r="I31" s="66"/>
    </row>
    <row r="32" spans="1:9" ht="11.25">
      <c r="A32" s="66"/>
      <c r="B32" s="66"/>
      <c r="C32" s="66"/>
      <c r="D32" s="66"/>
      <c r="E32" s="66"/>
      <c r="F32" s="66"/>
      <c r="G32" s="66"/>
      <c r="H32" s="66"/>
      <c r="I32" s="66"/>
    </row>
    <row r="33" spans="1:9" ht="23.25" customHeight="1">
      <c r="A33" s="66"/>
      <c r="B33" s="66"/>
      <c r="F33" s="66"/>
      <c r="G33" s="291"/>
      <c r="H33" s="291"/>
      <c r="I33" s="291"/>
    </row>
    <row r="34" spans="1:9" ht="15" customHeight="1">
      <c r="A34" s="66"/>
      <c r="B34" s="66"/>
      <c r="C34" s="66"/>
      <c r="D34" s="66"/>
      <c r="E34" s="66"/>
      <c r="F34" s="66"/>
      <c r="G34" s="66"/>
      <c r="I34" s="66"/>
    </row>
    <row r="35" spans="1:9" ht="15" customHeight="1">
      <c r="A35" s="66"/>
      <c r="B35" s="66"/>
      <c r="C35" s="66"/>
      <c r="D35" s="66"/>
      <c r="E35" s="66"/>
      <c r="F35" s="66"/>
      <c r="G35" s="66"/>
      <c r="I35" s="66"/>
    </row>
  </sheetData>
  <sheetProtection/>
  <mergeCells count="55">
    <mergeCell ref="K9:O9"/>
    <mergeCell ref="J13:N13"/>
    <mergeCell ref="E11:F11"/>
    <mergeCell ref="G11:I11"/>
    <mergeCell ref="E12:F12"/>
    <mergeCell ref="G12:I12"/>
    <mergeCell ref="A1:I1"/>
    <mergeCell ref="A2:I2"/>
    <mergeCell ref="A3:A4"/>
    <mergeCell ref="B3:C4"/>
    <mergeCell ref="D3:E3"/>
    <mergeCell ref="F3:I3"/>
    <mergeCell ref="D4:E4"/>
    <mergeCell ref="F4:I4"/>
    <mergeCell ref="A5:A6"/>
    <mergeCell ref="B5:C6"/>
    <mergeCell ref="D5:E5"/>
    <mergeCell ref="F5:I5"/>
    <mergeCell ref="D6:E6"/>
    <mergeCell ref="F6:I6"/>
    <mergeCell ref="A7:A12"/>
    <mergeCell ref="B7:I7"/>
    <mergeCell ref="C8:D8"/>
    <mergeCell ref="E8:I8"/>
    <mergeCell ref="C9:D9"/>
    <mergeCell ref="E9:I9"/>
    <mergeCell ref="B10:B12"/>
    <mergeCell ref="C10:D12"/>
    <mergeCell ref="E10:F10"/>
    <mergeCell ref="G10:I10"/>
    <mergeCell ref="A13:A23"/>
    <mergeCell ref="B13:I13"/>
    <mergeCell ref="B14:B19"/>
    <mergeCell ref="C14:E14"/>
    <mergeCell ref="F14:F19"/>
    <mergeCell ref="G14:I14"/>
    <mergeCell ref="E28:I28"/>
    <mergeCell ref="C20:D20"/>
    <mergeCell ref="G20:H20"/>
    <mergeCell ref="B21:B23"/>
    <mergeCell ref="C21:I21"/>
    <mergeCell ref="C22:D23"/>
    <mergeCell ref="E22:E23"/>
    <mergeCell ref="F22:G23"/>
    <mergeCell ref="H22:I23"/>
    <mergeCell ref="G33:I33"/>
    <mergeCell ref="A24:A28"/>
    <mergeCell ref="B24:I24"/>
    <mergeCell ref="B25:B26"/>
    <mergeCell ref="C25:D26"/>
    <mergeCell ref="E25:F25"/>
    <mergeCell ref="E26:F26"/>
    <mergeCell ref="C27:D27"/>
    <mergeCell ref="E27:I27"/>
    <mergeCell ref="C28:D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1">
      <selection activeCell="F4" sqref="F4:I4"/>
    </sheetView>
  </sheetViews>
  <sheetFormatPr defaultColWidth="11.421875" defaultRowHeight="12.75"/>
  <cols>
    <col min="1" max="1" width="4.7109375" style="0" customWidth="1"/>
    <col min="2" max="2" width="4.28125" style="0" customWidth="1"/>
    <col min="3" max="3" width="13.8515625" style="0" customWidth="1"/>
    <col min="4" max="4" width="11.28125" style="0" customWidth="1"/>
    <col min="5" max="5" width="10.57421875" style="0" customWidth="1"/>
    <col min="6" max="6" width="4.28125" style="0" customWidth="1"/>
    <col min="7" max="7" width="8.00390625" style="0" customWidth="1"/>
    <col min="8" max="8" width="12.57421875" style="0" customWidth="1"/>
    <col min="9" max="9" width="15.8515625" style="0" customWidth="1"/>
  </cols>
  <sheetData>
    <row r="1" spans="1:9" ht="13.5">
      <c r="A1" s="211" t="s">
        <v>53</v>
      </c>
      <c r="B1" s="212"/>
      <c r="C1" s="212"/>
      <c r="D1" s="212"/>
      <c r="E1" s="212"/>
      <c r="F1" s="212"/>
      <c r="G1" s="212"/>
      <c r="H1" s="212"/>
      <c r="I1" s="213"/>
    </row>
    <row r="2" spans="1:9" ht="13.5">
      <c r="A2" s="214" t="s">
        <v>85</v>
      </c>
      <c r="B2" s="215"/>
      <c r="C2" s="215"/>
      <c r="D2" s="215"/>
      <c r="E2" s="215"/>
      <c r="F2" s="215"/>
      <c r="G2" s="215"/>
      <c r="H2" s="215"/>
      <c r="I2" s="216"/>
    </row>
    <row r="3" spans="1:9" ht="24" customHeight="1">
      <c r="A3" s="202">
        <v>1</v>
      </c>
      <c r="B3" s="203" t="s">
        <v>5</v>
      </c>
      <c r="C3" s="204"/>
      <c r="D3" s="207" t="s">
        <v>6</v>
      </c>
      <c r="E3" s="207"/>
      <c r="F3" s="201" t="str">
        <f>+'ANEXO 2RF (1)'!F3:I3</f>
        <v> LOCALIDAD DE PIURA - PIURA - PIURA </v>
      </c>
      <c r="G3" s="201"/>
      <c r="H3" s="201"/>
      <c r="I3" s="201"/>
    </row>
    <row r="4" spans="1:9" ht="12.75">
      <c r="A4" s="202"/>
      <c r="B4" s="205"/>
      <c r="C4" s="206"/>
      <c r="D4" s="207" t="s">
        <v>7</v>
      </c>
      <c r="E4" s="207"/>
      <c r="F4" s="279">
        <f>+'ANEXO 02RO'!F4:I4</f>
        <v>44013</v>
      </c>
      <c r="G4" s="280"/>
      <c r="H4" s="280"/>
      <c r="I4" s="280"/>
    </row>
    <row r="5" spans="1:9" ht="112.5" customHeight="1">
      <c r="A5" s="202">
        <v>2</v>
      </c>
      <c r="B5" s="203" t="s">
        <v>13</v>
      </c>
      <c r="C5" s="204"/>
      <c r="D5" s="207" t="s">
        <v>14</v>
      </c>
      <c r="E5" s="207"/>
      <c r="F5" s="288" t="str">
        <f>+'ANEXO 2RF (1)'!F5:I5</f>
        <v>"REPARACIÓN DE PISTA EN EL (LA) Y   VEREDAS EN LA URBANIZACIÓN QUINTA ANA MARÍA EN LA LOCALIDAD PIURA, DISTRITO DE PIURA, PROVINCIA PIURA, DEPARTAMENTO PIURA"</v>
      </c>
      <c r="G5" s="289"/>
      <c r="H5" s="289"/>
      <c r="I5" s="290"/>
    </row>
    <row r="6" spans="1:9" ht="40.5" customHeight="1">
      <c r="A6" s="202"/>
      <c r="B6" s="205"/>
      <c r="C6" s="206"/>
      <c r="D6" s="207" t="s">
        <v>15</v>
      </c>
      <c r="E6" s="207"/>
      <c r="F6" s="201" t="str">
        <f>+'ANEXO 2RF (1)'!F6:I6</f>
        <v> LOCALIDAD DE PIURA - PIURA - PIURA </v>
      </c>
      <c r="G6" s="201"/>
      <c r="H6" s="201"/>
      <c r="I6" s="201"/>
    </row>
    <row r="7" spans="1:9" ht="12.75">
      <c r="A7" s="178">
        <v>3</v>
      </c>
      <c r="B7" s="208" t="s">
        <v>21</v>
      </c>
      <c r="C7" s="209"/>
      <c r="D7" s="209"/>
      <c r="E7" s="209"/>
      <c r="F7" s="210"/>
      <c r="G7" s="210"/>
      <c r="H7" s="210"/>
      <c r="I7" s="210"/>
    </row>
    <row r="8" spans="1:9" ht="20.25" customHeight="1">
      <c r="A8" s="178"/>
      <c r="B8" s="34">
        <v>3.1</v>
      </c>
      <c r="C8" s="189" t="s">
        <v>16</v>
      </c>
      <c r="D8" s="189"/>
      <c r="E8" s="281" t="s">
        <v>310</v>
      </c>
      <c r="F8" s="281"/>
      <c r="G8" s="281"/>
      <c r="H8" s="281"/>
      <c r="I8" s="282"/>
    </row>
    <row r="9" spans="1:9" ht="30" customHeight="1">
      <c r="A9" s="178"/>
      <c r="B9" s="35">
        <v>3.2</v>
      </c>
      <c r="C9" s="189" t="s">
        <v>56</v>
      </c>
      <c r="D9" s="189"/>
      <c r="E9" s="283" t="s">
        <v>243</v>
      </c>
      <c r="F9" s="283"/>
      <c r="G9" s="283"/>
      <c r="H9" s="283"/>
      <c r="I9" s="284"/>
    </row>
    <row r="10" spans="1:9" ht="27.75" customHeight="1">
      <c r="A10" s="178"/>
      <c r="B10" s="196">
        <v>3.3</v>
      </c>
      <c r="C10" s="170" t="s">
        <v>17</v>
      </c>
      <c r="D10" s="197"/>
      <c r="E10" s="164" t="s">
        <v>18</v>
      </c>
      <c r="F10" s="164"/>
      <c r="G10" s="175" t="s">
        <v>244</v>
      </c>
      <c r="H10" s="176"/>
      <c r="I10" s="177"/>
    </row>
    <row r="11" spans="1:9" ht="18.75" customHeight="1">
      <c r="A11" s="178"/>
      <c r="B11" s="196"/>
      <c r="C11" s="198"/>
      <c r="D11" s="199"/>
      <c r="E11" s="164" t="s">
        <v>19</v>
      </c>
      <c r="F11" s="164"/>
      <c r="G11" s="175" t="s">
        <v>245</v>
      </c>
      <c r="H11" s="176"/>
      <c r="I11" s="177"/>
    </row>
    <row r="12" spans="1:9" ht="30" customHeight="1">
      <c r="A12" s="178"/>
      <c r="B12" s="196"/>
      <c r="C12" s="172"/>
      <c r="D12" s="200"/>
      <c r="E12" s="164" t="s">
        <v>20</v>
      </c>
      <c r="F12" s="164"/>
      <c r="G12" s="175" t="s">
        <v>246</v>
      </c>
      <c r="H12" s="176"/>
      <c r="I12" s="177"/>
    </row>
    <row r="13" spans="1:9" ht="12.75">
      <c r="A13" s="178">
        <v>4</v>
      </c>
      <c r="B13" s="179" t="s">
        <v>22</v>
      </c>
      <c r="C13" s="179"/>
      <c r="D13" s="179"/>
      <c r="E13" s="179"/>
      <c r="F13" s="180"/>
      <c r="G13" s="180"/>
      <c r="H13" s="180"/>
      <c r="I13" s="180"/>
    </row>
    <row r="14" spans="1:9" ht="12.75">
      <c r="A14" s="178"/>
      <c r="B14" s="187">
        <v>4.1</v>
      </c>
      <c r="C14" s="166" t="s">
        <v>23</v>
      </c>
      <c r="D14" s="184"/>
      <c r="E14" s="184"/>
      <c r="F14" s="187">
        <v>4.2</v>
      </c>
      <c r="G14" s="166" t="s">
        <v>24</v>
      </c>
      <c r="H14" s="184"/>
      <c r="I14" s="167"/>
    </row>
    <row r="15" spans="1:9" ht="25.5" customHeight="1">
      <c r="A15" s="178"/>
      <c r="B15" s="190"/>
      <c r="C15" s="12" t="s">
        <v>36</v>
      </c>
      <c r="D15" s="13">
        <f>+'ANEXO 02RO'!D15</f>
        <v>0.1</v>
      </c>
      <c r="E15" s="64"/>
      <c r="F15" s="190"/>
      <c r="G15" s="9" t="s">
        <v>32</v>
      </c>
      <c r="H15" s="10">
        <f>+'ANEXO 02RO'!H15</f>
        <v>0.05</v>
      </c>
      <c r="I15" s="64"/>
    </row>
    <row r="16" spans="1:9" ht="25.5" customHeight="1">
      <c r="A16" s="178"/>
      <c r="B16" s="190"/>
      <c r="C16" s="12" t="s">
        <v>30</v>
      </c>
      <c r="D16" s="13">
        <f>+'ANEXO 02RO'!D16</f>
        <v>0.3</v>
      </c>
      <c r="E16" s="64"/>
      <c r="F16" s="190"/>
      <c r="G16" s="9" t="s">
        <v>33</v>
      </c>
      <c r="H16" s="10">
        <f>+'ANEXO 02RO'!H16</f>
        <v>0.1</v>
      </c>
      <c r="I16" s="64"/>
    </row>
    <row r="17" spans="1:9" ht="25.5" customHeight="1">
      <c r="A17" s="178"/>
      <c r="B17" s="190"/>
      <c r="C17" s="12" t="s">
        <v>11</v>
      </c>
      <c r="D17" s="13">
        <f>+'ANEXO 02RO'!D17</f>
        <v>0.5</v>
      </c>
      <c r="E17" s="64" t="s">
        <v>104</v>
      </c>
      <c r="F17" s="190"/>
      <c r="G17" s="9" t="s">
        <v>34</v>
      </c>
      <c r="H17" s="10">
        <f>+'ANEXO 02RO'!H17</f>
        <v>0.2</v>
      </c>
      <c r="I17" s="64" t="s">
        <v>104</v>
      </c>
    </row>
    <row r="18" spans="1:9" ht="25.5" customHeight="1">
      <c r="A18" s="178"/>
      <c r="B18" s="190"/>
      <c r="C18" s="12" t="s">
        <v>31</v>
      </c>
      <c r="D18" s="13">
        <f>+'ANEXO 02RO'!D18</f>
        <v>0.7</v>
      </c>
      <c r="E18" s="64"/>
      <c r="F18" s="190"/>
      <c r="G18" s="9" t="s">
        <v>35</v>
      </c>
      <c r="H18" s="10">
        <f>+'ANEXO 02RO'!H18</f>
        <v>0.4</v>
      </c>
      <c r="I18" s="64"/>
    </row>
    <row r="19" spans="1:9" ht="25.5" customHeight="1">
      <c r="A19" s="178"/>
      <c r="B19" s="190"/>
      <c r="C19" s="9" t="s">
        <v>37</v>
      </c>
      <c r="D19" s="13">
        <f>+'ANEXO 02RO'!D19</f>
        <v>0.9</v>
      </c>
      <c r="E19" s="64"/>
      <c r="F19" s="190"/>
      <c r="G19" s="9" t="s">
        <v>38</v>
      </c>
      <c r="H19" s="10">
        <f>+'ANEXO 02RO'!H19</f>
        <v>0.8</v>
      </c>
      <c r="I19" s="64"/>
    </row>
    <row r="20" spans="1:9" ht="25.5" customHeight="1">
      <c r="A20" s="178"/>
      <c r="B20" s="14"/>
      <c r="C20" s="165" t="str">
        <f>_xlfn.IFERROR(INDEX(C15:E19,MATCH(IF(E15&gt;0,E15,IF(E16&gt;0,E16,IF(E17&gt;0,E17,IF(E18&gt;0,E18,IF(E19&gt;0,E19,""))))),E15:E19,0),1),"")</f>
        <v>Moderada </v>
      </c>
      <c r="D20" s="165"/>
      <c r="E20" s="16">
        <f>_xlfn.IFERROR(INDEX(D15:E19,MATCH(IF(E15&gt;0,E15,IF(E16&gt;0,E16,IF(E17&gt;0,E17,IF(E18&gt;0,E18,IF(E19&gt;0,E19,""))))),E15:E19,0),1),"")</f>
        <v>0.5</v>
      </c>
      <c r="F20" s="15"/>
      <c r="G20" s="165" t="str">
        <f>_xlfn.IFERROR(INDEX(G15:I19,MATCH(IF(I15&gt;0,I15,IF(I16&gt;0,I16,IF(I17&gt;0,I17,IF(I18&gt;0,I18,IF(I19&gt;0,I19,""))))),I15:I19,0),1),"")</f>
        <v>Moderado</v>
      </c>
      <c r="H20" s="165"/>
      <c r="I20" s="16">
        <f>_xlfn.IFERROR(INDEX(H15:I19,MATCH(IF(I15&gt;0,I15,IF(I16&gt;0,I16,IF(I17&gt;0,I17,IF(I18&gt;0,I18,IF(I19&gt;0,I19,""))))),I15:I19,0),1),"")</f>
        <v>0.2</v>
      </c>
    </row>
    <row r="21" spans="1:9" ht="12.75">
      <c r="A21" s="178"/>
      <c r="B21" s="181">
        <v>4.3</v>
      </c>
      <c r="C21" s="226" t="s">
        <v>39</v>
      </c>
      <c r="D21" s="227"/>
      <c r="E21" s="227"/>
      <c r="F21" s="227"/>
      <c r="G21" s="227"/>
      <c r="H21" s="227"/>
      <c r="I21" s="228"/>
    </row>
    <row r="22" spans="1:9" ht="12.75">
      <c r="A22" s="178"/>
      <c r="B22" s="182"/>
      <c r="C22" s="218" t="s">
        <v>45</v>
      </c>
      <c r="D22" s="219"/>
      <c r="E22" s="185">
        <f>+_xlfn.IFERROR(ROUND(E20*I20,3),0)</f>
        <v>0.1</v>
      </c>
      <c r="F22" s="191" t="s">
        <v>46</v>
      </c>
      <c r="G22" s="192"/>
      <c r="H22" s="222" t="str">
        <f>+'ANEXO 02 RM'!H22:I23</f>
        <v>Prioridad Moderada</v>
      </c>
      <c r="I22" s="223"/>
    </row>
    <row r="23" spans="1:9" ht="34.5" customHeight="1">
      <c r="A23" s="178"/>
      <c r="B23" s="183"/>
      <c r="C23" s="220"/>
      <c r="D23" s="221"/>
      <c r="E23" s="186"/>
      <c r="F23" s="193"/>
      <c r="G23" s="194"/>
      <c r="H23" s="224"/>
      <c r="I23" s="225"/>
    </row>
    <row r="24" spans="1:9" ht="12.75">
      <c r="A24" s="178">
        <v>5</v>
      </c>
      <c r="B24" s="180" t="s">
        <v>52</v>
      </c>
      <c r="C24" s="180"/>
      <c r="D24" s="180"/>
      <c r="E24" s="180"/>
      <c r="F24" s="180"/>
      <c r="G24" s="180"/>
      <c r="H24" s="180"/>
      <c r="I24" s="180"/>
    </row>
    <row r="25" spans="1:9" ht="20.25" customHeight="1">
      <c r="A25" s="178"/>
      <c r="B25" s="187">
        <v>5.1</v>
      </c>
      <c r="C25" s="170" t="s">
        <v>69</v>
      </c>
      <c r="D25" s="171"/>
      <c r="E25" s="174" t="s">
        <v>47</v>
      </c>
      <c r="F25" s="174"/>
      <c r="G25" s="65"/>
      <c r="H25" s="40" t="s">
        <v>48</v>
      </c>
      <c r="I25" s="65"/>
    </row>
    <row r="26" spans="1:9" ht="24">
      <c r="A26" s="178"/>
      <c r="B26" s="188"/>
      <c r="C26" s="172"/>
      <c r="D26" s="173"/>
      <c r="E26" s="168" t="s">
        <v>72</v>
      </c>
      <c r="F26" s="169"/>
      <c r="G26" s="65" t="s">
        <v>104</v>
      </c>
      <c r="H26" s="40" t="s">
        <v>73</v>
      </c>
      <c r="I26" s="65"/>
    </row>
    <row r="27" spans="1:9" ht="26.25" customHeight="1">
      <c r="A27" s="178"/>
      <c r="B27" s="41">
        <v>5.2</v>
      </c>
      <c r="C27" s="166" t="s">
        <v>97</v>
      </c>
      <c r="D27" s="167"/>
      <c r="E27" s="159" t="s">
        <v>247</v>
      </c>
      <c r="F27" s="160"/>
      <c r="G27" s="160"/>
      <c r="H27" s="160"/>
      <c r="I27" s="161"/>
    </row>
    <row r="28" spans="1:9" ht="58.5" customHeight="1">
      <c r="A28" s="178"/>
      <c r="B28" s="35">
        <v>5.3</v>
      </c>
      <c r="C28" s="189" t="s">
        <v>68</v>
      </c>
      <c r="D28" s="189"/>
      <c r="E28" s="195" t="s">
        <v>248</v>
      </c>
      <c r="F28" s="195"/>
      <c r="G28" s="195"/>
      <c r="H28" s="195"/>
      <c r="I28" s="195"/>
    </row>
  </sheetData>
  <sheetProtection/>
  <mergeCells count="52">
    <mergeCell ref="A1:I1"/>
    <mergeCell ref="A2:I2"/>
    <mergeCell ref="A3:A4"/>
    <mergeCell ref="B3:C4"/>
    <mergeCell ref="D3:E3"/>
    <mergeCell ref="F3:I3"/>
    <mergeCell ref="D4:E4"/>
    <mergeCell ref="F4:I4"/>
    <mergeCell ref="A5:A6"/>
    <mergeCell ref="B5:C6"/>
    <mergeCell ref="D5:E5"/>
    <mergeCell ref="F5:I5"/>
    <mergeCell ref="D6:E6"/>
    <mergeCell ref="F6:I6"/>
    <mergeCell ref="A7:A12"/>
    <mergeCell ref="B7:I7"/>
    <mergeCell ref="C8:D8"/>
    <mergeCell ref="E8:I8"/>
    <mergeCell ref="C9:D9"/>
    <mergeCell ref="E9:I9"/>
    <mergeCell ref="B10:B12"/>
    <mergeCell ref="C10:D12"/>
    <mergeCell ref="E10:F10"/>
    <mergeCell ref="G10:I10"/>
    <mergeCell ref="E11:F11"/>
    <mergeCell ref="G11:I11"/>
    <mergeCell ref="E12:F12"/>
    <mergeCell ref="G12:I12"/>
    <mergeCell ref="C22:D23"/>
    <mergeCell ref="E22:E23"/>
    <mergeCell ref="F22:G23"/>
    <mergeCell ref="H22:I23"/>
    <mergeCell ref="A13:A23"/>
    <mergeCell ref="B13:I13"/>
    <mergeCell ref="B14:B19"/>
    <mergeCell ref="C14:E14"/>
    <mergeCell ref="F14:F19"/>
    <mergeCell ref="G14:I14"/>
    <mergeCell ref="C20:D20"/>
    <mergeCell ref="G20:H20"/>
    <mergeCell ref="B21:B23"/>
    <mergeCell ref="C21:I21"/>
    <mergeCell ref="A24:A28"/>
    <mergeCell ref="B24:I24"/>
    <mergeCell ref="B25:B26"/>
    <mergeCell ref="C25:D26"/>
    <mergeCell ref="E25:F25"/>
    <mergeCell ref="E26:F26"/>
    <mergeCell ref="C27:D27"/>
    <mergeCell ref="E27:I27"/>
    <mergeCell ref="C28:D28"/>
    <mergeCell ref="E28:I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="82" zoomScaleSheetLayoutView="82" zoomScalePageLayoutView="0" workbookViewId="0" topLeftCell="A1">
      <selection activeCell="F4" sqref="F4:I4"/>
    </sheetView>
  </sheetViews>
  <sheetFormatPr defaultColWidth="11.421875" defaultRowHeight="12.75"/>
  <cols>
    <col min="1" max="1" width="4.7109375" style="0" customWidth="1"/>
    <col min="2" max="2" width="4.28125" style="0" customWidth="1"/>
    <col min="3" max="3" width="13.8515625" style="0" customWidth="1"/>
    <col min="4" max="4" width="11.28125" style="0" customWidth="1"/>
    <col min="5" max="5" width="10.57421875" style="0" customWidth="1"/>
    <col min="6" max="6" width="4.28125" style="0" customWidth="1"/>
    <col min="7" max="7" width="8.00390625" style="0" customWidth="1"/>
    <col min="8" max="8" width="12.57421875" style="0" customWidth="1"/>
    <col min="9" max="9" width="15.8515625" style="0" customWidth="1"/>
  </cols>
  <sheetData>
    <row r="1" spans="1:9" ht="13.5">
      <c r="A1" s="211" t="s">
        <v>53</v>
      </c>
      <c r="B1" s="212"/>
      <c r="C1" s="212"/>
      <c r="D1" s="212"/>
      <c r="E1" s="212"/>
      <c r="F1" s="212"/>
      <c r="G1" s="212"/>
      <c r="H1" s="212"/>
      <c r="I1" s="213"/>
    </row>
    <row r="2" spans="1:9" ht="13.5">
      <c r="A2" s="214" t="s">
        <v>85</v>
      </c>
      <c r="B2" s="215"/>
      <c r="C2" s="215"/>
      <c r="D2" s="215"/>
      <c r="E2" s="215"/>
      <c r="F2" s="215"/>
      <c r="G2" s="215"/>
      <c r="H2" s="215"/>
      <c r="I2" s="216"/>
    </row>
    <row r="3" spans="1:9" ht="41.25" customHeight="1">
      <c r="A3" s="202">
        <v>1</v>
      </c>
      <c r="B3" s="203" t="s">
        <v>5</v>
      </c>
      <c r="C3" s="204"/>
      <c r="D3" s="207" t="s">
        <v>6</v>
      </c>
      <c r="E3" s="207"/>
      <c r="F3" s="201" t="str">
        <f>+'ANEXO 2RF (1)'!F3:I3</f>
        <v> LOCALIDAD DE PIURA - PIURA - PIURA </v>
      </c>
      <c r="G3" s="201"/>
      <c r="H3" s="201"/>
      <c r="I3" s="201"/>
    </row>
    <row r="4" spans="1:9" ht="12.75">
      <c r="A4" s="202"/>
      <c r="B4" s="205"/>
      <c r="C4" s="206"/>
      <c r="D4" s="207" t="s">
        <v>7</v>
      </c>
      <c r="E4" s="207"/>
      <c r="F4" s="279">
        <f>+'ANEXO 02RP'!F4:I4</f>
        <v>44013</v>
      </c>
      <c r="G4" s="280"/>
      <c r="H4" s="280"/>
      <c r="I4" s="280"/>
    </row>
    <row r="5" spans="1:9" ht="115.5" customHeight="1">
      <c r="A5" s="202">
        <v>2</v>
      </c>
      <c r="B5" s="203" t="s">
        <v>13</v>
      </c>
      <c r="C5" s="204"/>
      <c r="D5" s="207" t="s">
        <v>14</v>
      </c>
      <c r="E5" s="207"/>
      <c r="F5" s="288" t="str">
        <f>+'ANEXO 2RF (1)'!F5:I5</f>
        <v>"REPARACIÓN DE PISTA EN EL (LA) Y   VEREDAS EN LA URBANIZACIÓN QUINTA ANA MARÍA EN LA LOCALIDAD PIURA, DISTRITO DE PIURA, PROVINCIA PIURA, DEPARTAMENTO PIURA"</v>
      </c>
      <c r="G5" s="289"/>
      <c r="H5" s="289"/>
      <c r="I5" s="290"/>
    </row>
    <row r="6" spans="1:9" ht="22.5" customHeight="1">
      <c r="A6" s="202"/>
      <c r="B6" s="205"/>
      <c r="C6" s="206"/>
      <c r="D6" s="207" t="s">
        <v>15</v>
      </c>
      <c r="E6" s="207"/>
      <c r="F6" s="201" t="str">
        <f>F3</f>
        <v> LOCALIDAD DE PIURA - PIURA - PIURA </v>
      </c>
      <c r="G6" s="201"/>
      <c r="H6" s="201"/>
      <c r="I6" s="201"/>
    </row>
    <row r="7" spans="1:9" ht="12.75">
      <c r="A7" s="178">
        <v>3</v>
      </c>
      <c r="B7" s="208" t="s">
        <v>21</v>
      </c>
      <c r="C7" s="209"/>
      <c r="D7" s="209"/>
      <c r="E7" s="209"/>
      <c r="F7" s="210"/>
      <c r="G7" s="210"/>
      <c r="H7" s="210"/>
      <c r="I7" s="210"/>
    </row>
    <row r="8" spans="1:9" ht="24" customHeight="1">
      <c r="A8" s="178"/>
      <c r="B8" s="34">
        <v>3.1</v>
      </c>
      <c r="C8" s="189" t="s">
        <v>16</v>
      </c>
      <c r="D8" s="189"/>
      <c r="E8" s="281" t="s">
        <v>311</v>
      </c>
      <c r="F8" s="281"/>
      <c r="G8" s="281"/>
      <c r="H8" s="281"/>
      <c r="I8" s="282"/>
    </row>
    <row r="9" spans="1:9" ht="27" customHeight="1">
      <c r="A9" s="178"/>
      <c r="B9" s="35">
        <v>3.2</v>
      </c>
      <c r="C9" s="189" t="s">
        <v>56</v>
      </c>
      <c r="D9" s="189"/>
      <c r="E9" s="283" t="s">
        <v>256</v>
      </c>
      <c r="F9" s="283"/>
      <c r="G9" s="283"/>
      <c r="H9" s="283"/>
      <c r="I9" s="284"/>
    </row>
    <row r="10" spans="1:9" ht="24.75" customHeight="1">
      <c r="A10" s="178"/>
      <c r="B10" s="196">
        <v>3.3</v>
      </c>
      <c r="C10" s="170" t="s">
        <v>17</v>
      </c>
      <c r="D10" s="197"/>
      <c r="E10" s="164" t="s">
        <v>18</v>
      </c>
      <c r="F10" s="164"/>
      <c r="G10" s="175" t="s">
        <v>251</v>
      </c>
      <c r="H10" s="176"/>
      <c r="I10" s="177"/>
    </row>
    <row r="11" spans="1:9" ht="32.25" customHeight="1">
      <c r="A11" s="178"/>
      <c r="B11" s="196"/>
      <c r="C11" s="198"/>
      <c r="D11" s="199"/>
      <c r="E11" s="164" t="s">
        <v>19</v>
      </c>
      <c r="F11" s="164"/>
      <c r="G11" s="175" t="s">
        <v>252</v>
      </c>
      <c r="H11" s="176"/>
      <c r="I11" s="177"/>
    </row>
    <row r="12" spans="1:9" ht="42.75" customHeight="1">
      <c r="A12" s="178"/>
      <c r="B12" s="196"/>
      <c r="C12" s="172"/>
      <c r="D12" s="200"/>
      <c r="E12" s="164" t="s">
        <v>20</v>
      </c>
      <c r="F12" s="164"/>
      <c r="G12" s="175" t="s">
        <v>253</v>
      </c>
      <c r="H12" s="176"/>
      <c r="I12" s="177"/>
    </row>
    <row r="13" spans="1:9" ht="12.75">
      <c r="A13" s="178">
        <v>4</v>
      </c>
      <c r="B13" s="179" t="s">
        <v>22</v>
      </c>
      <c r="C13" s="179"/>
      <c r="D13" s="179"/>
      <c r="E13" s="179"/>
      <c r="F13" s="180"/>
      <c r="G13" s="180"/>
      <c r="H13" s="180"/>
      <c r="I13" s="180"/>
    </row>
    <row r="14" spans="1:9" ht="12.75">
      <c r="A14" s="178"/>
      <c r="B14" s="187">
        <v>4.1</v>
      </c>
      <c r="C14" s="166" t="s">
        <v>23</v>
      </c>
      <c r="D14" s="184"/>
      <c r="E14" s="184"/>
      <c r="F14" s="187">
        <v>4.2</v>
      </c>
      <c r="G14" s="166" t="s">
        <v>24</v>
      </c>
      <c r="H14" s="184"/>
      <c r="I14" s="167"/>
    </row>
    <row r="15" spans="1:9" ht="25.5" customHeight="1">
      <c r="A15" s="178"/>
      <c r="B15" s="190"/>
      <c r="C15" s="12" t="s">
        <v>36</v>
      </c>
      <c r="D15" s="13">
        <f>+'ANEXO 02RP'!D15</f>
        <v>0.1</v>
      </c>
      <c r="E15" s="64"/>
      <c r="F15" s="190"/>
      <c r="G15" s="9" t="s">
        <v>32</v>
      </c>
      <c r="H15" s="10">
        <f>+'ANEXO 02RP'!H15</f>
        <v>0.05</v>
      </c>
      <c r="I15" s="64"/>
    </row>
    <row r="16" spans="1:9" ht="25.5" customHeight="1">
      <c r="A16" s="178"/>
      <c r="B16" s="190"/>
      <c r="C16" s="12" t="s">
        <v>30</v>
      </c>
      <c r="D16" s="13">
        <f>+'ANEXO 02RP'!D16</f>
        <v>0.3</v>
      </c>
      <c r="E16" s="64"/>
      <c r="F16" s="190"/>
      <c r="G16" s="9" t="s">
        <v>33</v>
      </c>
      <c r="H16" s="10">
        <f>+'ANEXO 02RP'!H16</f>
        <v>0.1</v>
      </c>
      <c r="I16" s="64"/>
    </row>
    <row r="17" spans="1:9" ht="25.5" customHeight="1">
      <c r="A17" s="178"/>
      <c r="B17" s="190"/>
      <c r="C17" s="12" t="s">
        <v>11</v>
      </c>
      <c r="D17" s="13">
        <f>+'ANEXO 02RP'!D17</f>
        <v>0.5</v>
      </c>
      <c r="E17" s="64" t="s">
        <v>104</v>
      </c>
      <c r="F17" s="190"/>
      <c r="G17" s="9" t="s">
        <v>34</v>
      </c>
      <c r="H17" s="10">
        <f>+'ANEXO 02RP'!H17</f>
        <v>0.2</v>
      </c>
      <c r="I17" s="64" t="s">
        <v>104</v>
      </c>
    </row>
    <row r="18" spans="1:9" ht="25.5" customHeight="1">
      <c r="A18" s="178"/>
      <c r="B18" s="190"/>
      <c r="C18" s="12" t="s">
        <v>31</v>
      </c>
      <c r="D18" s="13">
        <f>+'ANEXO 02RP'!D18</f>
        <v>0.7</v>
      </c>
      <c r="E18" s="64"/>
      <c r="F18" s="190"/>
      <c r="G18" s="9" t="s">
        <v>35</v>
      </c>
      <c r="H18" s="10">
        <f>+'ANEXO 02RP'!H18</f>
        <v>0.4</v>
      </c>
      <c r="I18" s="64"/>
    </row>
    <row r="19" spans="1:9" ht="25.5" customHeight="1">
      <c r="A19" s="178"/>
      <c r="B19" s="190"/>
      <c r="C19" s="9" t="s">
        <v>37</v>
      </c>
      <c r="D19" s="13">
        <f>+'ANEXO 02RP'!D19</f>
        <v>0.9</v>
      </c>
      <c r="E19" s="64"/>
      <c r="F19" s="190"/>
      <c r="G19" s="9" t="s">
        <v>38</v>
      </c>
      <c r="H19" s="10">
        <f>+'ANEXO 02RP'!H19</f>
        <v>0.8</v>
      </c>
      <c r="I19" s="64"/>
    </row>
    <row r="20" spans="1:9" ht="25.5" customHeight="1">
      <c r="A20" s="178"/>
      <c r="B20" s="14"/>
      <c r="C20" s="165" t="str">
        <f>_xlfn.IFERROR(INDEX(C15:E19,MATCH(IF(E15&gt;0,E15,IF(E16&gt;0,E16,IF(E17&gt;0,E17,IF(E18&gt;0,E18,IF(E19&gt;0,E19,""))))),E15:E19,0),1),"")</f>
        <v>Moderada </v>
      </c>
      <c r="D20" s="165"/>
      <c r="E20" s="16">
        <f>_xlfn.IFERROR(INDEX(D15:E19,MATCH(IF(E15&gt;0,E15,IF(E16&gt;0,E16,IF(E17&gt;0,E17,IF(E18&gt;0,E18,IF(E19&gt;0,E19,""))))),E15:E19,0),1),"")</f>
        <v>0.5</v>
      </c>
      <c r="F20" s="15"/>
      <c r="G20" s="165" t="str">
        <f>_xlfn.IFERROR(INDEX(G15:I19,MATCH(IF(I15&gt;0,I15,IF(I16&gt;0,I16,IF(I17&gt;0,I17,IF(I18&gt;0,I18,IF(I19&gt;0,I19,""))))),I15:I19,0),1),"")</f>
        <v>Moderado</v>
      </c>
      <c r="H20" s="165"/>
      <c r="I20" s="16">
        <f>_xlfn.IFERROR(INDEX(H15:I19,MATCH(IF(I15&gt;0,I15,IF(I16&gt;0,I16,IF(I17&gt;0,I17,IF(I18&gt;0,I18,IF(I19&gt;0,I19,""))))),I15:I19,0),1),"")</f>
        <v>0.2</v>
      </c>
    </row>
    <row r="21" spans="1:9" ht="12.75">
      <c r="A21" s="178"/>
      <c r="B21" s="181">
        <v>4.3</v>
      </c>
      <c r="C21" s="226" t="s">
        <v>39</v>
      </c>
      <c r="D21" s="227"/>
      <c r="E21" s="227"/>
      <c r="F21" s="227"/>
      <c r="G21" s="227"/>
      <c r="H21" s="227"/>
      <c r="I21" s="228"/>
    </row>
    <row r="22" spans="1:9" ht="12.75">
      <c r="A22" s="178"/>
      <c r="B22" s="182"/>
      <c r="C22" s="218" t="s">
        <v>45</v>
      </c>
      <c r="D22" s="219"/>
      <c r="E22" s="185">
        <f>+_xlfn.IFERROR(ROUND(E20*I20,3),0)</f>
        <v>0.1</v>
      </c>
      <c r="F22" s="191" t="s">
        <v>46</v>
      </c>
      <c r="G22" s="192"/>
      <c r="H22" s="222" t="str">
        <f>+'ANEXO 02 RM'!H22:I23</f>
        <v>Prioridad Moderada</v>
      </c>
      <c r="I22" s="223"/>
    </row>
    <row r="23" spans="1:9" ht="19.5" customHeight="1">
      <c r="A23" s="178"/>
      <c r="B23" s="183"/>
      <c r="C23" s="220"/>
      <c r="D23" s="221"/>
      <c r="E23" s="186"/>
      <c r="F23" s="193"/>
      <c r="G23" s="194"/>
      <c r="H23" s="224"/>
      <c r="I23" s="225"/>
    </row>
    <row r="24" spans="1:9" ht="12.75">
      <c r="A24" s="178">
        <v>5</v>
      </c>
      <c r="B24" s="180" t="s">
        <v>52</v>
      </c>
      <c r="C24" s="180"/>
      <c r="D24" s="180"/>
      <c r="E24" s="180"/>
      <c r="F24" s="180"/>
      <c r="G24" s="180"/>
      <c r="H24" s="180"/>
      <c r="I24" s="180"/>
    </row>
    <row r="25" spans="1:9" ht="12.75">
      <c r="A25" s="178"/>
      <c r="B25" s="187">
        <v>5.1</v>
      </c>
      <c r="C25" s="170" t="s">
        <v>69</v>
      </c>
      <c r="D25" s="171"/>
      <c r="E25" s="174" t="s">
        <v>47</v>
      </c>
      <c r="F25" s="174"/>
      <c r="G25" s="65"/>
      <c r="H25" s="40" t="s">
        <v>48</v>
      </c>
      <c r="I25" s="65"/>
    </row>
    <row r="26" spans="1:9" ht="24">
      <c r="A26" s="178"/>
      <c r="B26" s="188"/>
      <c r="C26" s="172"/>
      <c r="D26" s="173"/>
      <c r="E26" s="168" t="s">
        <v>72</v>
      </c>
      <c r="F26" s="169"/>
      <c r="G26" s="65" t="s">
        <v>104</v>
      </c>
      <c r="H26" s="40" t="s">
        <v>73</v>
      </c>
      <c r="I26" s="65"/>
    </row>
    <row r="27" spans="1:9" ht="12.75">
      <c r="A27" s="178"/>
      <c r="B27" s="41">
        <v>5.2</v>
      </c>
      <c r="C27" s="166" t="s">
        <v>97</v>
      </c>
      <c r="D27" s="167"/>
      <c r="E27" s="159" t="s">
        <v>257</v>
      </c>
      <c r="F27" s="160"/>
      <c r="G27" s="160"/>
      <c r="H27" s="160"/>
      <c r="I27" s="161"/>
    </row>
    <row r="28" spans="1:9" ht="82.5" customHeight="1">
      <c r="A28" s="178"/>
      <c r="B28" s="35">
        <v>5.3</v>
      </c>
      <c r="C28" s="189" t="s">
        <v>68</v>
      </c>
      <c r="D28" s="189"/>
      <c r="E28" s="195" t="s">
        <v>255</v>
      </c>
      <c r="F28" s="195"/>
      <c r="G28" s="195"/>
      <c r="H28" s="195"/>
      <c r="I28" s="195"/>
    </row>
  </sheetData>
  <sheetProtection/>
  <mergeCells count="52">
    <mergeCell ref="A1:I1"/>
    <mergeCell ref="A2:I2"/>
    <mergeCell ref="A3:A4"/>
    <mergeCell ref="B3:C4"/>
    <mergeCell ref="D3:E3"/>
    <mergeCell ref="F3:I3"/>
    <mergeCell ref="D4:E4"/>
    <mergeCell ref="F4:I4"/>
    <mergeCell ref="A5:A6"/>
    <mergeCell ref="B5:C6"/>
    <mergeCell ref="D5:E5"/>
    <mergeCell ref="F5:I5"/>
    <mergeCell ref="D6:E6"/>
    <mergeCell ref="F6:I6"/>
    <mergeCell ref="A7:A12"/>
    <mergeCell ref="B7:I7"/>
    <mergeCell ref="C8:D8"/>
    <mergeCell ref="E8:I8"/>
    <mergeCell ref="C9:D9"/>
    <mergeCell ref="E9:I9"/>
    <mergeCell ref="B10:B12"/>
    <mergeCell ref="C10:D12"/>
    <mergeCell ref="E10:F10"/>
    <mergeCell ref="G10:I10"/>
    <mergeCell ref="E11:F11"/>
    <mergeCell ref="G11:I11"/>
    <mergeCell ref="E12:F12"/>
    <mergeCell ref="G12:I12"/>
    <mergeCell ref="C22:D23"/>
    <mergeCell ref="E22:E23"/>
    <mergeCell ref="F22:G23"/>
    <mergeCell ref="H22:I23"/>
    <mergeCell ref="A13:A23"/>
    <mergeCell ref="B13:I13"/>
    <mergeCell ref="B14:B19"/>
    <mergeCell ref="C14:E14"/>
    <mergeCell ref="F14:F19"/>
    <mergeCell ref="G14:I14"/>
    <mergeCell ref="C20:D20"/>
    <mergeCell ref="G20:H20"/>
    <mergeCell ref="B21:B23"/>
    <mergeCell ref="C21:I21"/>
    <mergeCell ref="A24:A28"/>
    <mergeCell ref="B24:I24"/>
    <mergeCell ref="B25:B26"/>
    <mergeCell ref="C25:D26"/>
    <mergeCell ref="E25:F25"/>
    <mergeCell ref="E26:F26"/>
    <mergeCell ref="C27:D27"/>
    <mergeCell ref="E27:I27"/>
    <mergeCell ref="C28:D28"/>
    <mergeCell ref="E28:I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13"/>
  <sheetViews>
    <sheetView view="pageBreakPreview" zoomScaleSheetLayoutView="100" zoomScalePageLayoutView="0" workbookViewId="0" topLeftCell="A1">
      <selection activeCell="A1" sqref="A1:B1"/>
    </sheetView>
  </sheetViews>
  <sheetFormatPr defaultColWidth="11.421875" defaultRowHeight="12.75"/>
  <cols>
    <col min="1" max="1" width="11.421875" style="51" customWidth="1"/>
    <col min="2" max="2" width="74.57421875" style="46" customWidth="1"/>
    <col min="3" max="3" width="55.8515625" style="46" customWidth="1"/>
    <col min="4" max="16384" width="11.421875" style="46" customWidth="1"/>
  </cols>
  <sheetData>
    <row r="1" spans="1:4" ht="33" customHeight="1">
      <c r="A1" s="229" t="s">
        <v>75</v>
      </c>
      <c r="B1" s="230"/>
      <c r="C1" s="44" t="s">
        <v>4</v>
      </c>
      <c r="D1" s="45"/>
    </row>
    <row r="2" spans="1:2" ht="15" customHeight="1">
      <c r="A2" s="47" t="s">
        <v>76</v>
      </c>
      <c r="B2" s="47" t="s">
        <v>77</v>
      </c>
    </row>
    <row r="3" spans="1:2" ht="30.75" customHeight="1">
      <c r="A3" s="48">
        <v>1</v>
      </c>
      <c r="B3" s="49" t="s">
        <v>78</v>
      </c>
    </row>
    <row r="4" spans="1:2" ht="17.25" customHeight="1">
      <c r="A4" s="48">
        <f>1+A3</f>
        <v>2</v>
      </c>
      <c r="B4" s="50" t="s">
        <v>86</v>
      </c>
    </row>
    <row r="5" spans="1:2" ht="30.75" customHeight="1">
      <c r="A5" s="48">
        <v>3.1</v>
      </c>
      <c r="B5" s="50" t="s">
        <v>79</v>
      </c>
    </row>
    <row r="6" spans="1:2" ht="62.25" customHeight="1">
      <c r="A6" s="48">
        <v>3.2</v>
      </c>
      <c r="B6" s="49" t="s">
        <v>80</v>
      </c>
    </row>
    <row r="7" spans="1:2" ht="30.75" customHeight="1">
      <c r="A7" s="48">
        <v>3.3</v>
      </c>
      <c r="B7" s="49" t="s">
        <v>93</v>
      </c>
    </row>
    <row r="8" spans="1:2" ht="30.75" customHeight="1">
      <c r="A8" s="48">
        <v>4.1</v>
      </c>
      <c r="B8" s="49" t="s">
        <v>81</v>
      </c>
    </row>
    <row r="9" spans="1:2" ht="30.75" customHeight="1">
      <c r="A9" s="48">
        <v>4.2</v>
      </c>
      <c r="B9" s="49" t="s">
        <v>82</v>
      </c>
    </row>
    <row r="10" spans="1:2" ht="58.5" customHeight="1">
      <c r="A10" s="48">
        <v>4.3</v>
      </c>
      <c r="B10" s="49" t="s">
        <v>83</v>
      </c>
    </row>
    <row r="11" spans="1:2" ht="210.75">
      <c r="A11" s="48">
        <v>5.1</v>
      </c>
      <c r="B11" s="49" t="s">
        <v>92</v>
      </c>
    </row>
    <row r="12" spans="1:2" ht="31.5" customHeight="1">
      <c r="A12" s="48">
        <v>5.2</v>
      </c>
      <c r="B12" s="49" t="s">
        <v>98</v>
      </c>
    </row>
    <row r="13" spans="1:2" ht="31.5" customHeight="1">
      <c r="A13" s="48">
        <v>5.3</v>
      </c>
      <c r="B13" s="49" t="s">
        <v>87</v>
      </c>
    </row>
  </sheetData>
  <sheetProtection/>
  <mergeCells count="1">
    <mergeCell ref="A1:B1"/>
  </mergeCells>
  <hyperlinks>
    <hyperlink ref="C1" location="Listado!A1" display="Listado!A1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W31"/>
  <sheetViews>
    <sheetView view="pageBreakPreview" zoomScaleSheetLayoutView="100" zoomScalePageLayoutView="0" workbookViewId="0" topLeftCell="A1">
      <selection activeCell="D7" sqref="D7"/>
    </sheetView>
  </sheetViews>
  <sheetFormatPr defaultColWidth="11.421875" defaultRowHeight="12.75"/>
  <cols>
    <col min="1" max="1" width="14.7109375" style="0" customWidth="1"/>
    <col min="3" max="3" width="3.00390625" style="0" customWidth="1"/>
    <col min="6" max="6" width="11.7109375" style="0" bestFit="1" customWidth="1"/>
    <col min="8" max="8" width="13.57421875" style="0" customWidth="1"/>
    <col min="9" max="9" width="7.57421875" style="0" customWidth="1"/>
    <col min="10" max="10" width="14.421875" style="0" customWidth="1"/>
    <col min="12" max="12" width="1.57421875" style="0" customWidth="1"/>
  </cols>
  <sheetData>
    <row r="1" spans="1:18" ht="14.25" thickBot="1">
      <c r="A1" s="137"/>
      <c r="B1" s="137"/>
      <c r="C1" s="137"/>
      <c r="D1" s="137"/>
      <c r="E1" s="137"/>
      <c r="F1" s="137">
        <v>8</v>
      </c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1:23" ht="23.25" customHeight="1">
      <c r="A2" s="138" t="s">
        <v>137</v>
      </c>
      <c r="B2" s="138"/>
      <c r="C2" s="138"/>
      <c r="D2" s="357" t="s">
        <v>313</v>
      </c>
      <c r="E2" s="358"/>
      <c r="F2" s="358"/>
      <c r="G2" s="358"/>
      <c r="H2" s="358"/>
      <c r="I2" s="358"/>
      <c r="J2" s="359"/>
      <c r="K2" s="139"/>
      <c r="L2" s="361"/>
      <c r="M2" s="361"/>
      <c r="N2" s="361"/>
      <c r="O2" s="361"/>
      <c r="P2" s="361"/>
      <c r="Q2" s="361"/>
      <c r="R2" s="361"/>
      <c r="S2" s="353"/>
      <c r="T2" s="353"/>
      <c r="U2" s="353"/>
      <c r="V2" s="353"/>
      <c r="W2" s="353"/>
    </row>
    <row r="3" spans="1:18" ht="21" customHeight="1">
      <c r="A3" s="138"/>
      <c r="B3" s="138"/>
      <c r="C3" s="138"/>
      <c r="D3" s="360"/>
      <c r="E3" s="361"/>
      <c r="F3" s="361"/>
      <c r="G3" s="361"/>
      <c r="H3" s="361"/>
      <c r="I3" s="361"/>
      <c r="J3" s="362"/>
      <c r="K3" s="138"/>
      <c r="L3" s="138"/>
      <c r="M3" s="138"/>
      <c r="N3" s="138"/>
      <c r="O3" s="138"/>
      <c r="P3" s="138"/>
      <c r="Q3" s="138"/>
      <c r="R3" s="138"/>
    </row>
    <row r="4" spans="1:18" ht="10.5" customHeight="1" thickBot="1">
      <c r="A4" s="138"/>
      <c r="B4" s="138"/>
      <c r="C4" s="138"/>
      <c r="D4" s="363"/>
      <c r="E4" s="364"/>
      <c r="F4" s="364"/>
      <c r="G4" s="364"/>
      <c r="H4" s="364"/>
      <c r="I4" s="364"/>
      <c r="J4" s="365"/>
      <c r="K4" s="138"/>
      <c r="L4" s="138"/>
      <c r="M4" s="138"/>
      <c r="N4" s="138"/>
      <c r="O4" s="138"/>
      <c r="P4" s="138"/>
      <c r="Q4" s="138"/>
      <c r="R4" s="138"/>
    </row>
    <row r="5" spans="1:18" ht="15">
      <c r="A5" s="138"/>
      <c r="B5" s="138"/>
      <c r="C5" s="138"/>
      <c r="D5" s="140"/>
      <c r="E5" s="140"/>
      <c r="F5" s="140"/>
      <c r="G5" s="140"/>
      <c r="H5" s="140"/>
      <c r="I5" s="140"/>
      <c r="J5" s="140"/>
      <c r="K5" s="138"/>
      <c r="L5" s="138"/>
      <c r="M5" s="138"/>
      <c r="N5" s="138"/>
      <c r="O5" s="138"/>
      <c r="P5" s="138"/>
      <c r="Q5" s="138"/>
      <c r="R5" s="138"/>
    </row>
    <row r="6" spans="1:18" ht="28.5" customHeight="1">
      <c r="A6" s="138" t="s">
        <v>296</v>
      </c>
      <c r="B6" s="138"/>
      <c r="C6" s="138"/>
      <c r="D6" s="355" t="s">
        <v>314</v>
      </c>
      <c r="E6" s="355"/>
      <c r="F6" s="355"/>
      <c r="G6" s="355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</row>
    <row r="7" spans="1:18" ht="15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</row>
    <row r="8" spans="1:18" ht="27" customHeight="1">
      <c r="A8" s="138"/>
      <c r="B8" s="138"/>
      <c r="C8" s="131" t="s">
        <v>105</v>
      </c>
      <c r="D8" s="131"/>
      <c r="E8" s="131"/>
      <c r="F8" s="131"/>
      <c r="G8" s="131"/>
      <c r="H8" s="131"/>
      <c r="I8" s="354" t="str">
        <f>+D6</f>
        <v> LOCALIDAD DE PIURA - PIURA - PIURA </v>
      </c>
      <c r="J8" s="354"/>
      <c r="K8" s="354"/>
      <c r="L8" s="354"/>
      <c r="M8" s="138"/>
      <c r="N8" s="138"/>
      <c r="O8" s="138"/>
      <c r="P8" s="138"/>
      <c r="Q8" s="138"/>
      <c r="R8" s="138"/>
    </row>
    <row r="9" spans="1:18" ht="15" thickBot="1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</row>
    <row r="10" spans="1:18" ht="15" thickBot="1">
      <c r="A10" s="141" t="s">
        <v>141</v>
      </c>
      <c r="B10" s="356" t="s">
        <v>140</v>
      </c>
      <c r="C10" s="356"/>
      <c r="D10" s="356"/>
      <c r="E10" s="356"/>
      <c r="F10" s="356"/>
      <c r="G10" s="356"/>
      <c r="H10" s="356"/>
      <c r="I10" s="142"/>
      <c r="J10" s="157" t="s">
        <v>294</v>
      </c>
      <c r="K10" s="138"/>
      <c r="L10" s="138"/>
      <c r="M10" s="138"/>
      <c r="N10" s="138"/>
      <c r="O10" s="138"/>
      <c r="P10" s="138"/>
      <c r="Q10" s="138"/>
      <c r="R10" s="138"/>
    </row>
    <row r="11" spans="1:18" ht="15">
      <c r="A11" s="143" t="s">
        <v>297</v>
      </c>
      <c r="B11" s="144" t="s">
        <v>106</v>
      </c>
      <c r="C11" s="144"/>
      <c r="D11" s="144"/>
      <c r="E11" s="144"/>
      <c r="F11" s="144"/>
      <c r="G11" s="144"/>
      <c r="H11" s="144"/>
      <c r="I11" s="145"/>
      <c r="J11" s="146" t="s">
        <v>292</v>
      </c>
      <c r="K11" s="144"/>
      <c r="L11" s="138"/>
      <c r="M11" s="138"/>
      <c r="N11" s="138"/>
      <c r="O11" s="138"/>
      <c r="P11" s="138"/>
      <c r="Q11" s="138"/>
      <c r="R11" s="138"/>
    </row>
    <row r="12" spans="1:18" ht="15">
      <c r="A12" s="143" t="s">
        <v>298</v>
      </c>
      <c r="B12" s="144" t="s">
        <v>107</v>
      </c>
      <c r="C12" s="144"/>
      <c r="D12" s="144"/>
      <c r="E12" s="144"/>
      <c r="F12" s="144"/>
      <c r="G12" s="144"/>
      <c r="H12" s="144"/>
      <c r="I12" s="145"/>
      <c r="J12" s="146" t="s">
        <v>292</v>
      </c>
      <c r="K12" s="144"/>
      <c r="L12" s="138"/>
      <c r="M12" s="138"/>
      <c r="N12" s="138"/>
      <c r="O12" s="138"/>
      <c r="P12" s="138"/>
      <c r="Q12" s="138"/>
      <c r="R12" s="138"/>
    </row>
    <row r="13" spans="1:18" ht="15">
      <c r="A13" s="143" t="s">
        <v>299</v>
      </c>
      <c r="B13" s="144" t="s">
        <v>108</v>
      </c>
      <c r="C13" s="144"/>
      <c r="D13" s="144"/>
      <c r="E13" s="144"/>
      <c r="F13" s="144"/>
      <c r="G13" s="144"/>
      <c r="H13" s="144"/>
      <c r="I13" s="145"/>
      <c r="J13" s="146" t="s">
        <v>292</v>
      </c>
      <c r="K13" s="144"/>
      <c r="L13" s="138"/>
      <c r="M13" s="138"/>
      <c r="N13" s="138"/>
      <c r="O13" s="138"/>
      <c r="P13" s="138"/>
      <c r="Q13" s="138"/>
      <c r="R13" s="138"/>
    </row>
    <row r="14" spans="1:18" ht="15">
      <c r="A14" s="143" t="s">
        <v>300</v>
      </c>
      <c r="B14" s="144" t="s">
        <v>109</v>
      </c>
      <c r="C14" s="144"/>
      <c r="D14" s="144"/>
      <c r="E14" s="144"/>
      <c r="F14" s="144"/>
      <c r="G14" s="144"/>
      <c r="H14" s="144"/>
      <c r="I14" s="145"/>
      <c r="J14" s="146" t="s">
        <v>292</v>
      </c>
      <c r="K14" s="144"/>
      <c r="L14" s="138"/>
      <c r="M14" s="138"/>
      <c r="N14" s="138"/>
      <c r="O14" s="138"/>
      <c r="P14" s="138"/>
      <c r="Q14" s="138"/>
      <c r="R14" s="138"/>
    </row>
    <row r="15" spans="1:18" ht="15">
      <c r="A15" s="143" t="s">
        <v>301</v>
      </c>
      <c r="B15" s="144" t="s">
        <v>110</v>
      </c>
      <c r="C15" s="144"/>
      <c r="D15" s="144"/>
      <c r="E15" s="144"/>
      <c r="F15" s="144"/>
      <c r="G15" s="144"/>
      <c r="H15" s="144"/>
      <c r="I15" s="145"/>
      <c r="J15" s="146" t="s">
        <v>292</v>
      </c>
      <c r="K15" s="144"/>
      <c r="L15" s="138"/>
      <c r="M15" s="138"/>
      <c r="N15" s="138"/>
      <c r="O15" s="138"/>
      <c r="P15" s="138"/>
      <c r="Q15" s="138"/>
      <c r="R15" s="138"/>
    </row>
    <row r="16" spans="1:18" ht="15">
      <c r="A16" s="143" t="s">
        <v>302</v>
      </c>
      <c r="B16" s="144" t="s">
        <v>111</v>
      </c>
      <c r="C16" s="144"/>
      <c r="D16" s="144"/>
      <c r="E16" s="144"/>
      <c r="F16" s="144"/>
      <c r="G16" s="144"/>
      <c r="H16" s="144"/>
      <c r="I16" s="145"/>
      <c r="J16" s="146" t="s">
        <v>292</v>
      </c>
      <c r="K16" s="144"/>
      <c r="L16" s="138"/>
      <c r="M16" s="138"/>
      <c r="N16" s="138"/>
      <c r="O16" s="138"/>
      <c r="P16" s="138"/>
      <c r="Q16" s="138"/>
      <c r="R16" s="138"/>
    </row>
    <row r="17" spans="1:18" ht="15">
      <c r="A17" s="143" t="s">
        <v>303</v>
      </c>
      <c r="B17" s="144" t="s">
        <v>116</v>
      </c>
      <c r="C17" s="144"/>
      <c r="D17" s="144"/>
      <c r="E17" s="144"/>
      <c r="F17" s="144"/>
      <c r="G17" s="144"/>
      <c r="H17" s="144"/>
      <c r="I17" s="145"/>
      <c r="J17" s="146" t="s">
        <v>293</v>
      </c>
      <c r="K17" s="144"/>
      <c r="L17" s="138"/>
      <c r="M17" s="138"/>
      <c r="N17" s="138"/>
      <c r="O17" s="138"/>
      <c r="P17" s="138"/>
      <c r="Q17" s="138"/>
      <c r="R17" s="138"/>
    </row>
    <row r="18" spans="1:18" ht="15">
      <c r="A18" s="143" t="s">
        <v>304</v>
      </c>
      <c r="B18" s="144" t="s">
        <v>113</v>
      </c>
      <c r="C18" s="144"/>
      <c r="D18" s="144"/>
      <c r="E18" s="144"/>
      <c r="F18" s="144"/>
      <c r="G18" s="144"/>
      <c r="H18" s="144"/>
      <c r="I18" s="145"/>
      <c r="J18" s="146" t="s">
        <v>292</v>
      </c>
      <c r="K18" s="144"/>
      <c r="L18" s="138"/>
      <c r="M18" s="138"/>
      <c r="N18" s="138"/>
      <c r="O18" s="138"/>
      <c r="P18" s="138"/>
      <c r="Q18" s="138"/>
      <c r="R18" s="138"/>
    </row>
    <row r="19" spans="1:18" ht="15">
      <c r="A19" s="143" t="s">
        <v>305</v>
      </c>
      <c r="B19" s="144" t="s">
        <v>114</v>
      </c>
      <c r="C19" s="144"/>
      <c r="D19" s="144"/>
      <c r="E19" s="144"/>
      <c r="F19" s="144"/>
      <c r="G19" s="144"/>
      <c r="H19" s="144"/>
      <c r="I19" s="145"/>
      <c r="J19" s="146" t="s">
        <v>292</v>
      </c>
      <c r="K19" s="144"/>
      <c r="L19" s="138"/>
      <c r="M19" s="138"/>
      <c r="N19" s="138"/>
      <c r="O19" s="138"/>
      <c r="P19" s="138"/>
      <c r="Q19" s="138"/>
      <c r="R19" s="138"/>
    </row>
    <row r="20" spans="1:18" ht="15">
      <c r="A20" s="143" t="s">
        <v>306</v>
      </c>
      <c r="B20" s="144" t="s">
        <v>115</v>
      </c>
      <c r="C20" s="144"/>
      <c r="D20" s="144"/>
      <c r="E20" s="155"/>
      <c r="F20" s="144"/>
      <c r="G20" s="144"/>
      <c r="H20" s="144"/>
      <c r="I20" s="145"/>
      <c r="J20" s="146" t="s">
        <v>292</v>
      </c>
      <c r="K20" s="144"/>
      <c r="L20" s="138"/>
      <c r="M20" s="138"/>
      <c r="N20" s="138"/>
      <c r="O20" s="138"/>
      <c r="P20" s="138"/>
      <c r="Q20" s="138"/>
      <c r="R20" s="138"/>
    </row>
    <row r="21" spans="1:18" ht="15">
      <c r="A21" s="147" t="s">
        <v>307</v>
      </c>
      <c r="B21" s="148" t="s">
        <v>147</v>
      </c>
      <c r="C21" s="144"/>
      <c r="D21" s="144"/>
      <c r="E21" s="144"/>
      <c r="F21" s="144"/>
      <c r="G21" s="144"/>
      <c r="H21" s="144"/>
      <c r="I21" s="145"/>
      <c r="J21" s="146" t="s">
        <v>292</v>
      </c>
      <c r="K21" s="144"/>
      <c r="L21" s="138"/>
      <c r="M21" s="138"/>
      <c r="N21" s="138"/>
      <c r="O21" s="138"/>
      <c r="P21" s="138"/>
      <c r="Q21" s="138"/>
      <c r="R21" s="138"/>
    </row>
    <row r="22" spans="1:18" ht="15">
      <c r="A22" s="147" t="s">
        <v>308</v>
      </c>
      <c r="B22" s="144" t="s">
        <v>172</v>
      </c>
      <c r="C22" s="144"/>
      <c r="D22" s="144"/>
      <c r="E22" s="144"/>
      <c r="F22" s="144"/>
      <c r="G22" s="144"/>
      <c r="H22" s="144"/>
      <c r="I22" s="145"/>
      <c r="J22" s="146" t="s">
        <v>292</v>
      </c>
      <c r="K22" s="144"/>
      <c r="L22" s="138"/>
      <c r="M22" s="138"/>
      <c r="N22" s="138"/>
      <c r="O22" s="138"/>
      <c r="P22" s="138"/>
      <c r="Q22" s="138"/>
      <c r="R22" s="138"/>
    </row>
    <row r="23" spans="1:18" ht="15">
      <c r="A23" s="143" t="s">
        <v>309</v>
      </c>
      <c r="B23" s="144" t="s">
        <v>112</v>
      </c>
      <c r="C23" s="144"/>
      <c r="D23" s="144"/>
      <c r="E23" s="144"/>
      <c r="F23" s="144"/>
      <c r="G23" s="144"/>
      <c r="H23" s="144"/>
      <c r="I23" s="145"/>
      <c r="J23" s="146" t="s">
        <v>292</v>
      </c>
      <c r="K23" s="144"/>
      <c r="L23" s="138"/>
      <c r="M23" s="138"/>
      <c r="N23" s="138"/>
      <c r="O23" s="138"/>
      <c r="P23" s="138"/>
      <c r="Q23" s="138"/>
      <c r="R23" s="138"/>
    </row>
    <row r="24" spans="1:18" ht="15">
      <c r="A24" s="147" t="s">
        <v>310</v>
      </c>
      <c r="B24" s="148" t="s">
        <v>242</v>
      </c>
      <c r="C24" s="144"/>
      <c r="D24" s="144"/>
      <c r="E24" s="144"/>
      <c r="F24" s="144"/>
      <c r="G24" s="144"/>
      <c r="H24" s="144"/>
      <c r="I24" s="145"/>
      <c r="J24" s="146" t="s">
        <v>292</v>
      </c>
      <c r="K24" s="144"/>
      <c r="L24" s="138"/>
      <c r="M24" s="138"/>
      <c r="N24" s="138"/>
      <c r="O24" s="138"/>
      <c r="P24" s="138"/>
      <c r="Q24" s="138"/>
      <c r="R24" s="138"/>
    </row>
    <row r="25" spans="1:18" ht="15" thickBot="1">
      <c r="A25" s="149" t="s">
        <v>311</v>
      </c>
      <c r="B25" s="150" t="s">
        <v>250</v>
      </c>
      <c r="C25" s="151"/>
      <c r="D25" s="151"/>
      <c r="E25" s="151"/>
      <c r="F25" s="152"/>
      <c r="G25" s="151"/>
      <c r="H25" s="151"/>
      <c r="I25" s="153"/>
      <c r="J25" s="156" t="s">
        <v>292</v>
      </c>
      <c r="K25" s="138"/>
      <c r="L25" s="138"/>
      <c r="M25" s="138"/>
      <c r="N25" s="138"/>
      <c r="O25" s="138"/>
      <c r="P25" s="138"/>
      <c r="Q25" s="138"/>
      <c r="R25" s="138"/>
    </row>
    <row r="26" spans="1:18" ht="15">
      <c r="A26" s="148"/>
      <c r="B26" s="138"/>
      <c r="C26" s="138"/>
      <c r="D26" s="138"/>
      <c r="E26" s="138"/>
      <c r="F26" s="154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</row>
    <row r="27" spans="1:18" ht="14.25">
      <c r="A27" s="132"/>
      <c r="B27" s="130"/>
      <c r="C27" s="130"/>
      <c r="D27" s="130"/>
      <c r="E27" s="130"/>
      <c r="F27" s="133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</row>
    <row r="28" spans="1:18" ht="15" thickBot="1">
      <c r="A28" s="132"/>
      <c r="B28" s="130"/>
      <c r="C28" s="130"/>
      <c r="D28" s="130"/>
      <c r="E28" s="130"/>
      <c r="F28" s="133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</row>
    <row r="29" spans="1:18" ht="15" thickBot="1">
      <c r="A29" s="134"/>
      <c r="B29" s="135"/>
      <c r="C29" s="135"/>
      <c r="D29" s="135"/>
      <c r="E29" s="135"/>
      <c r="F29" s="136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</row>
    <row r="31" ht="12.75">
      <c r="L31" s="92"/>
    </row>
  </sheetData>
  <sheetProtection/>
  <mergeCells count="6">
    <mergeCell ref="S2:W2"/>
    <mergeCell ref="I8:L8"/>
    <mergeCell ref="D6:G6"/>
    <mergeCell ref="B10:H10"/>
    <mergeCell ref="D2:J4"/>
    <mergeCell ref="L2:R2"/>
  </mergeCells>
  <printOptions/>
  <pageMargins left="0.7" right="0.7" top="0.75" bottom="0.75" header="0.3" footer="0.3"/>
  <pageSetup horizontalDpi="600" verticalDpi="600" orientation="landscape" scale="9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L17"/>
  <sheetViews>
    <sheetView zoomScale="150" zoomScaleNormal="150" zoomScalePageLayoutView="0" workbookViewId="0" topLeftCell="A1">
      <selection activeCell="L14" sqref="L14"/>
    </sheetView>
  </sheetViews>
  <sheetFormatPr defaultColWidth="11.421875" defaultRowHeight="12.75"/>
  <cols>
    <col min="1" max="1" width="8.57421875" style="0" customWidth="1"/>
    <col min="2" max="2" width="21.28125" style="0" customWidth="1"/>
    <col min="6" max="6" width="6.57421875" style="0" customWidth="1"/>
    <col min="7" max="7" width="11.421875" style="0" hidden="1" customWidth="1"/>
    <col min="8" max="8" width="4.00390625" style="0" hidden="1" customWidth="1"/>
    <col min="9" max="9" width="11.421875" style="0" hidden="1" customWidth="1"/>
    <col min="10" max="10" width="7.57421875" style="0" customWidth="1"/>
  </cols>
  <sheetData>
    <row r="2" spans="1:10" ht="36" customHeight="1" thickBot="1">
      <c r="A2" s="89"/>
      <c r="B2" s="88"/>
      <c r="C2" s="88"/>
      <c r="D2" s="88"/>
      <c r="E2" s="88"/>
      <c r="F2" s="88"/>
      <c r="G2" s="88"/>
      <c r="H2" s="88"/>
      <c r="I2" s="88"/>
      <c r="J2" s="90"/>
    </row>
    <row r="3" spans="1:10" ht="39.75" customHeight="1" thickBot="1">
      <c r="A3" s="98" t="s">
        <v>141</v>
      </c>
      <c r="B3" s="366" t="s">
        <v>140</v>
      </c>
      <c r="C3" s="366"/>
      <c r="D3" s="366"/>
      <c r="E3" s="366"/>
      <c r="F3" s="366"/>
      <c r="G3" s="366"/>
      <c r="H3" s="366"/>
      <c r="I3" s="99"/>
      <c r="J3" s="111" t="s">
        <v>120</v>
      </c>
    </row>
    <row r="4" spans="1:10" ht="12.75">
      <c r="A4" s="100" t="s">
        <v>219</v>
      </c>
      <c r="B4" s="101" t="s">
        <v>106</v>
      </c>
      <c r="C4" s="101"/>
      <c r="D4" s="101"/>
      <c r="E4" s="101"/>
      <c r="F4" s="101"/>
      <c r="G4" s="101"/>
      <c r="H4" s="101"/>
      <c r="I4" s="101"/>
      <c r="J4" s="102" t="s">
        <v>104</v>
      </c>
    </row>
    <row r="5" spans="1:10" ht="12.75">
      <c r="A5" s="100" t="s">
        <v>220</v>
      </c>
      <c r="B5" s="101" t="s">
        <v>107</v>
      </c>
      <c r="C5" s="101"/>
      <c r="D5" s="101"/>
      <c r="E5" s="101"/>
      <c r="F5" s="101"/>
      <c r="G5" s="101"/>
      <c r="H5" s="101"/>
      <c r="I5" s="101"/>
      <c r="J5" s="102" t="s">
        <v>104</v>
      </c>
    </row>
    <row r="6" spans="1:10" ht="12.75">
      <c r="A6" s="100" t="s">
        <v>221</v>
      </c>
      <c r="B6" s="101" t="s">
        <v>109</v>
      </c>
      <c r="C6" s="101"/>
      <c r="D6" s="101"/>
      <c r="E6" s="101"/>
      <c r="F6" s="101"/>
      <c r="G6" s="101"/>
      <c r="H6" s="101"/>
      <c r="I6" s="101"/>
      <c r="J6" s="102" t="s">
        <v>104</v>
      </c>
    </row>
    <row r="7" spans="1:10" ht="12.75">
      <c r="A7" s="100" t="s">
        <v>222</v>
      </c>
      <c r="B7" s="101" t="s">
        <v>110</v>
      </c>
      <c r="C7" s="101"/>
      <c r="D7" s="101"/>
      <c r="E7" s="101"/>
      <c r="F7" s="101"/>
      <c r="G7" s="101"/>
      <c r="H7" s="101"/>
      <c r="I7" s="101"/>
      <c r="J7" s="102" t="s">
        <v>104</v>
      </c>
    </row>
    <row r="8" spans="1:10" ht="12.75">
      <c r="A8" s="100" t="s">
        <v>223</v>
      </c>
      <c r="B8" s="101" t="s">
        <v>111</v>
      </c>
      <c r="C8" s="101"/>
      <c r="D8" s="101"/>
      <c r="E8" s="101"/>
      <c r="F8" s="101"/>
      <c r="G8" s="101"/>
      <c r="H8" s="101"/>
      <c r="I8" s="101"/>
      <c r="J8" s="102" t="s">
        <v>104</v>
      </c>
    </row>
    <row r="9" spans="1:10" ht="12.75">
      <c r="A9" s="100" t="s">
        <v>224</v>
      </c>
      <c r="B9" s="101" t="s">
        <v>116</v>
      </c>
      <c r="C9" s="101"/>
      <c r="D9" s="101"/>
      <c r="E9" s="101"/>
      <c r="F9" s="101"/>
      <c r="G9" s="101"/>
      <c r="H9" s="101"/>
      <c r="I9" s="101"/>
      <c r="J9" s="102" t="s">
        <v>104</v>
      </c>
    </row>
    <row r="10" spans="1:10" ht="12.75">
      <c r="A10" s="100" t="s">
        <v>237</v>
      </c>
      <c r="B10" s="101" t="s">
        <v>112</v>
      </c>
      <c r="C10" s="101"/>
      <c r="D10" s="101"/>
      <c r="E10" s="101"/>
      <c r="F10" s="101"/>
      <c r="G10" s="101"/>
      <c r="H10" s="101"/>
      <c r="I10" s="101"/>
      <c r="J10" s="102" t="s">
        <v>104</v>
      </c>
    </row>
    <row r="11" spans="1:10" ht="12.75">
      <c r="A11" s="100" t="s">
        <v>225</v>
      </c>
      <c r="B11" s="101" t="s">
        <v>113</v>
      </c>
      <c r="C11" s="101"/>
      <c r="D11" s="101"/>
      <c r="E11" s="101"/>
      <c r="F11" s="101"/>
      <c r="G11" s="101"/>
      <c r="H11" s="101"/>
      <c r="I11" s="101"/>
      <c r="J11" s="102" t="s">
        <v>104</v>
      </c>
    </row>
    <row r="12" spans="1:12" ht="12.75">
      <c r="A12" s="100" t="s">
        <v>226</v>
      </c>
      <c r="B12" s="101" t="s">
        <v>202</v>
      </c>
      <c r="C12" s="101"/>
      <c r="D12" s="101"/>
      <c r="E12" s="101"/>
      <c r="F12" s="101"/>
      <c r="G12" s="101"/>
      <c r="H12" s="101"/>
      <c r="I12" s="101"/>
      <c r="J12" s="102" t="s">
        <v>104</v>
      </c>
      <c r="K12" s="88"/>
      <c r="L12" s="88"/>
    </row>
    <row r="13" spans="1:12" ht="12.75">
      <c r="A13" s="100" t="s">
        <v>227</v>
      </c>
      <c r="B13" s="101" t="s">
        <v>115</v>
      </c>
      <c r="C13" s="101"/>
      <c r="D13" s="101"/>
      <c r="E13" s="101"/>
      <c r="F13" s="101"/>
      <c r="G13" s="101"/>
      <c r="H13" s="101"/>
      <c r="I13" s="101"/>
      <c r="J13" s="102" t="s">
        <v>104</v>
      </c>
      <c r="K13" s="88"/>
      <c r="L13" s="88"/>
    </row>
    <row r="14" spans="1:12" ht="12.75">
      <c r="A14" s="103" t="s">
        <v>228</v>
      </c>
      <c r="B14" s="104" t="s">
        <v>147</v>
      </c>
      <c r="C14" s="101"/>
      <c r="D14" s="101"/>
      <c r="E14" s="101"/>
      <c r="F14" s="101"/>
      <c r="G14" s="101"/>
      <c r="H14" s="101"/>
      <c r="I14" s="101"/>
      <c r="J14" s="105" t="s">
        <v>104</v>
      </c>
      <c r="K14" s="88"/>
      <c r="L14" s="88"/>
    </row>
    <row r="15" spans="1:12" ht="12.75">
      <c r="A15" s="103" t="s">
        <v>229</v>
      </c>
      <c r="B15" s="101" t="s">
        <v>172</v>
      </c>
      <c r="C15" s="101"/>
      <c r="D15" s="101"/>
      <c r="E15" s="101"/>
      <c r="F15" s="101"/>
      <c r="G15" s="101"/>
      <c r="H15" s="101"/>
      <c r="I15" s="101"/>
      <c r="J15" s="105" t="s">
        <v>104</v>
      </c>
      <c r="K15" s="88"/>
      <c r="L15" s="88"/>
    </row>
    <row r="16" spans="1:12" ht="12.75">
      <c r="A16" s="103" t="s">
        <v>230</v>
      </c>
      <c r="B16" s="104" t="s">
        <v>173</v>
      </c>
      <c r="C16" s="101"/>
      <c r="D16" s="101"/>
      <c r="E16" s="101"/>
      <c r="F16" s="101"/>
      <c r="G16" s="101"/>
      <c r="H16" s="101"/>
      <c r="I16" s="101"/>
      <c r="J16" s="110" t="s">
        <v>104</v>
      </c>
      <c r="K16" s="88"/>
      <c r="L16" s="88"/>
    </row>
    <row r="17" spans="1:12" ht="13.5" thickBot="1">
      <c r="A17" s="106" t="s">
        <v>231</v>
      </c>
      <c r="B17" s="107" t="s">
        <v>112</v>
      </c>
      <c r="C17" s="109"/>
      <c r="D17" s="109"/>
      <c r="E17" s="109"/>
      <c r="F17" s="109"/>
      <c r="G17" s="109"/>
      <c r="H17" s="109"/>
      <c r="I17" s="109"/>
      <c r="J17" s="108" t="s">
        <v>104</v>
      </c>
      <c r="K17" s="88"/>
      <c r="L17" s="88"/>
    </row>
  </sheetData>
  <sheetProtection/>
  <mergeCells count="1">
    <mergeCell ref="B3:H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18"/>
  <sheetViews>
    <sheetView zoomScaleSheetLayoutView="100" workbookViewId="0" topLeftCell="A1">
      <pane ySplit="2" topLeftCell="A3" activePane="bottomLeft" state="frozen"/>
      <selection pane="topLeft" activeCell="A1" sqref="A1"/>
      <selection pane="bottomLeft" activeCell="A3" sqref="A3:H3"/>
    </sheetView>
  </sheetViews>
  <sheetFormatPr defaultColWidth="11.421875" defaultRowHeight="12.75"/>
  <cols>
    <col min="1" max="1" width="5.7109375" style="57" customWidth="1"/>
    <col min="2" max="2" width="10.28125" style="57" customWidth="1"/>
    <col min="3" max="3" width="12.00390625" style="57" customWidth="1"/>
    <col min="4" max="8" width="20.7109375" style="57" customWidth="1"/>
    <col min="9" max="16384" width="11.421875" style="57" customWidth="1"/>
  </cols>
  <sheetData>
    <row r="1" spans="1:9" ht="18" customHeight="1">
      <c r="A1" s="236" t="s">
        <v>54</v>
      </c>
      <c r="B1" s="237"/>
      <c r="C1" s="237"/>
      <c r="D1" s="237"/>
      <c r="E1" s="237"/>
      <c r="F1" s="237"/>
      <c r="G1" s="237"/>
      <c r="H1" s="238"/>
      <c r="I1" s="76" t="s">
        <v>4</v>
      </c>
    </row>
    <row r="2" spans="1:8" ht="18" customHeight="1">
      <c r="A2" s="239" t="s">
        <v>88</v>
      </c>
      <c r="B2" s="240"/>
      <c r="C2" s="240"/>
      <c r="D2" s="240"/>
      <c r="E2" s="240"/>
      <c r="F2" s="240"/>
      <c r="G2" s="240"/>
      <c r="H2" s="241"/>
    </row>
    <row r="3" spans="1:8" s="53" customFormat="1" ht="5.25" customHeight="1">
      <c r="A3" s="242"/>
      <c r="B3" s="242"/>
      <c r="C3" s="242"/>
      <c r="D3" s="242"/>
      <c r="E3" s="242"/>
      <c r="F3" s="242"/>
      <c r="G3" s="242"/>
      <c r="H3" s="242"/>
    </row>
    <row r="4" spans="1:9" ht="11.25">
      <c r="A4" s="58"/>
      <c r="B4" s="58"/>
      <c r="C4" s="58"/>
      <c r="D4" s="58"/>
      <c r="E4" s="58"/>
      <c r="F4" s="58"/>
      <c r="G4" s="58"/>
      <c r="H4" s="58"/>
      <c r="I4" s="58"/>
    </row>
    <row r="5" spans="1:9" ht="11.25">
      <c r="A5" s="58"/>
      <c r="B5" s="58"/>
      <c r="C5" s="58"/>
      <c r="D5" s="58"/>
      <c r="E5" s="58"/>
      <c r="F5" s="58"/>
      <c r="G5" s="58"/>
      <c r="H5" s="58"/>
      <c r="I5" s="58"/>
    </row>
    <row r="6" spans="1:9" ht="12" thickBot="1">
      <c r="A6" s="58"/>
      <c r="B6" s="58"/>
      <c r="C6" s="58"/>
      <c r="D6" s="58"/>
      <c r="E6" s="58"/>
      <c r="F6" s="58"/>
      <c r="G6" s="58"/>
      <c r="H6" s="58"/>
      <c r="I6" s="58"/>
    </row>
    <row r="7" spans="1:9" ht="27" customHeight="1">
      <c r="A7" s="231" t="s">
        <v>26</v>
      </c>
      <c r="B7" s="32" t="s">
        <v>9</v>
      </c>
      <c r="C7" s="72">
        <v>0.9</v>
      </c>
      <c r="D7" s="37">
        <f>+C7*D12</f>
        <v>0.045000000000000005</v>
      </c>
      <c r="E7" s="17">
        <f>+C7*E12</f>
        <v>0.09000000000000001</v>
      </c>
      <c r="F7" s="18">
        <f>+C7*F12</f>
        <v>0.18000000000000002</v>
      </c>
      <c r="G7" s="18">
        <f>+C7*G12</f>
        <v>0.36000000000000004</v>
      </c>
      <c r="H7" s="19">
        <f>+C7*H12</f>
        <v>0.7200000000000001</v>
      </c>
      <c r="I7" s="58"/>
    </row>
    <row r="8" spans="1:9" ht="27" customHeight="1">
      <c r="A8" s="232"/>
      <c r="B8" s="33" t="s">
        <v>10</v>
      </c>
      <c r="C8" s="73">
        <v>0.7</v>
      </c>
      <c r="D8" s="38">
        <f>+C8*D12</f>
        <v>0.034999999999999996</v>
      </c>
      <c r="E8" s="20">
        <f>+C8*E12</f>
        <v>0.06999999999999999</v>
      </c>
      <c r="F8" s="20">
        <f>+C8*F12</f>
        <v>0.13999999999999999</v>
      </c>
      <c r="G8" s="21">
        <f>+C8*G12</f>
        <v>0.27999999999999997</v>
      </c>
      <c r="H8" s="22">
        <f>+C8*H12</f>
        <v>0.5599999999999999</v>
      </c>
      <c r="I8" s="58"/>
    </row>
    <row r="9" spans="1:9" ht="27" customHeight="1">
      <c r="A9" s="232"/>
      <c r="B9" s="33" t="s">
        <v>11</v>
      </c>
      <c r="C9" s="73">
        <v>0.5</v>
      </c>
      <c r="D9" s="38">
        <f>+C9*D12</f>
        <v>0.025</v>
      </c>
      <c r="E9" s="23">
        <f>+C9*E12</f>
        <v>0.05</v>
      </c>
      <c r="F9" s="20">
        <f>+C9*F12</f>
        <v>0.1</v>
      </c>
      <c r="G9" s="21">
        <f>+C9*G12</f>
        <v>0.2</v>
      </c>
      <c r="H9" s="22">
        <f>+C9*H12</f>
        <v>0.4</v>
      </c>
      <c r="I9" s="58"/>
    </row>
    <row r="10" spans="1:9" ht="27" customHeight="1">
      <c r="A10" s="232"/>
      <c r="B10" s="33" t="s">
        <v>42</v>
      </c>
      <c r="C10" s="73">
        <v>0.3</v>
      </c>
      <c r="D10" s="38">
        <f>+C10*D12</f>
        <v>0.015</v>
      </c>
      <c r="E10" s="23">
        <f>+C10*E12</f>
        <v>0.03</v>
      </c>
      <c r="F10" s="20">
        <f>+C10*F12</f>
        <v>0.06</v>
      </c>
      <c r="G10" s="20">
        <f>+C10*G12</f>
        <v>0.12</v>
      </c>
      <c r="H10" s="22">
        <f>+C10*H12</f>
        <v>0.24</v>
      </c>
      <c r="I10" s="58"/>
    </row>
    <row r="11" spans="1:9" ht="27" customHeight="1">
      <c r="A11" s="232"/>
      <c r="B11" s="33" t="s">
        <v>12</v>
      </c>
      <c r="C11" s="73">
        <v>0.1</v>
      </c>
      <c r="D11" s="39">
        <f>+C11*D12</f>
        <v>0.005000000000000001</v>
      </c>
      <c r="E11" s="24">
        <f>+C11*E12</f>
        <v>0.010000000000000002</v>
      </c>
      <c r="F11" s="24">
        <f>+C11*F12</f>
        <v>0.020000000000000004</v>
      </c>
      <c r="G11" s="24">
        <f>+C11*G12</f>
        <v>0.04000000000000001</v>
      </c>
      <c r="H11" s="25">
        <f>+C11*H12</f>
        <v>0.08000000000000002</v>
      </c>
      <c r="I11" s="58"/>
    </row>
    <row r="12" spans="1:8" ht="24.75" customHeight="1">
      <c r="A12" s="243" t="s">
        <v>27</v>
      </c>
      <c r="B12" s="244"/>
      <c r="C12" s="245"/>
      <c r="D12" s="74">
        <v>0.05</v>
      </c>
      <c r="E12" s="74">
        <v>0.1</v>
      </c>
      <c r="F12" s="74">
        <v>0.2</v>
      </c>
      <c r="G12" s="74">
        <v>0.4</v>
      </c>
      <c r="H12" s="75">
        <v>0.8</v>
      </c>
    </row>
    <row r="13" spans="1:8" ht="24.75" customHeight="1" thickBot="1">
      <c r="A13" s="246"/>
      <c r="B13" s="247"/>
      <c r="C13" s="248"/>
      <c r="D13" s="29" t="s">
        <v>40</v>
      </c>
      <c r="E13" s="30" t="s">
        <v>33</v>
      </c>
      <c r="F13" s="30" t="s">
        <v>34</v>
      </c>
      <c r="G13" s="30" t="s">
        <v>35</v>
      </c>
      <c r="H13" s="31" t="s">
        <v>41</v>
      </c>
    </row>
    <row r="14" spans="1:8" ht="29.25" customHeight="1" thickBot="1">
      <c r="A14" s="233" t="s">
        <v>95</v>
      </c>
      <c r="B14" s="234"/>
      <c r="C14" s="234"/>
      <c r="D14" s="234"/>
      <c r="E14" s="235"/>
      <c r="F14" s="26" t="s">
        <v>28</v>
      </c>
      <c r="G14" s="27" t="s">
        <v>29</v>
      </c>
      <c r="H14" s="28" t="s">
        <v>10</v>
      </c>
    </row>
    <row r="17" spans="11:15" ht="11.25">
      <c r="K17" s="59"/>
      <c r="M17" s="59"/>
      <c r="O17" s="59"/>
    </row>
    <row r="18" spans="11:13" ht="11.25">
      <c r="K18" s="59"/>
      <c r="M18" s="59"/>
    </row>
  </sheetData>
  <sheetProtection password="DF12" sheet="1"/>
  <mergeCells count="6">
    <mergeCell ref="A7:A11"/>
    <mergeCell ref="A14:E14"/>
    <mergeCell ref="A1:H1"/>
    <mergeCell ref="A2:H2"/>
    <mergeCell ref="A3:H3"/>
    <mergeCell ref="A12:C13"/>
  </mergeCells>
  <printOptions horizontalCentered="1"/>
  <pageMargins left="0.1968503937007874" right="0.1968503937007874" top="0.95" bottom="0.5905511811023623" header="0.31496062992125984" footer="0.31496062992125984"/>
  <pageSetup cellComments="asDisplayed" horizontalDpi="600" verticalDpi="600" orientation="landscape" paperSize="9" scale="96" r:id="rId2"/>
  <headerFooter>
    <oddFooter>&amp;C&amp;P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P32"/>
  <sheetViews>
    <sheetView tabSelected="1" view="pageBreakPreview" zoomScaleSheetLayoutView="100" workbookViewId="0" topLeftCell="A1">
      <pane ySplit="2" topLeftCell="A3" activePane="bottomLeft" state="frozen"/>
      <selection pane="topLeft" activeCell="A1" sqref="A1"/>
      <selection pane="bottomLeft" activeCell="D5" sqref="D5"/>
    </sheetView>
  </sheetViews>
  <sheetFormatPr defaultColWidth="11.421875" defaultRowHeight="12.75"/>
  <cols>
    <col min="1" max="1" width="13.57421875" style="52" customWidth="1"/>
    <col min="2" max="2" width="43.7109375" style="52" customWidth="1"/>
    <col min="3" max="3" width="14.57421875" style="52" customWidth="1"/>
    <col min="4" max="7" width="10.00390625" style="52" customWidth="1"/>
    <col min="8" max="8" width="17.28125" style="52" customWidth="1"/>
    <col min="9" max="9" width="13.140625" style="52" customWidth="1"/>
    <col min="10" max="10" width="15.57421875" style="52" customWidth="1"/>
    <col min="11" max="11" width="11.421875" style="52" customWidth="1"/>
    <col min="12" max="12" width="14.8515625" style="52" customWidth="1"/>
    <col min="13" max="16384" width="11.421875" style="60" customWidth="1"/>
  </cols>
  <sheetData>
    <row r="1" spans="1:13" ht="18" customHeight="1">
      <c r="A1" s="250" t="s">
        <v>57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76" t="s">
        <v>4</v>
      </c>
    </row>
    <row r="2" spans="1:12" ht="24" customHeight="1">
      <c r="A2" s="251" t="s">
        <v>55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</row>
    <row r="3" spans="1:15" ht="69" customHeight="1">
      <c r="A3" s="258" t="s">
        <v>63</v>
      </c>
      <c r="B3" s="259"/>
      <c r="C3" s="129" t="s">
        <v>6</v>
      </c>
      <c r="D3" s="255" t="str">
        <f>'CODIGO DE RIESGO.'!D6:G6</f>
        <v> LOCALIDAD DE PIURA - PIURA - PIURA </v>
      </c>
      <c r="E3" s="256"/>
      <c r="F3" s="266" t="s">
        <v>67</v>
      </c>
      <c r="G3" s="266"/>
      <c r="H3" s="91" t="s">
        <v>14</v>
      </c>
      <c r="I3" s="262" t="str">
        <f>'CODIGO DE RIESGO.'!$D$2</f>
        <v>"REPARACIÓN DE PISTA EN EL (LA) Y   VEREDAS EN LA URBANIZACIÓN QUINTA ANA MARÍA EN LA LOCALIDAD PIURA, DISTRITO DE PIURA, PROVINCIA PIURA, DEPARTAMENTO PIURA"</v>
      </c>
      <c r="J3" s="263"/>
      <c r="K3" s="263"/>
      <c r="L3" s="263"/>
      <c r="O3" s="123"/>
    </row>
    <row r="4" spans="1:16" ht="24" customHeight="1">
      <c r="A4" s="260"/>
      <c r="B4" s="261"/>
      <c r="C4" s="129" t="s">
        <v>7</v>
      </c>
      <c r="D4" s="257">
        <v>44013</v>
      </c>
      <c r="E4" s="254"/>
      <c r="F4" s="266"/>
      <c r="G4" s="266"/>
      <c r="H4" s="91" t="s">
        <v>15</v>
      </c>
      <c r="I4" s="264" t="str">
        <f>+'CODIGO DE RIESGO.'!I8:L8</f>
        <v> LOCALIDAD DE PIURA - PIURA - PIURA </v>
      </c>
      <c r="J4" s="264"/>
      <c r="K4" s="264"/>
      <c r="L4" s="265"/>
      <c r="M4" s="249"/>
      <c r="N4" s="249"/>
      <c r="O4" s="249"/>
      <c r="P4" s="249"/>
    </row>
    <row r="5" ht="21.75" customHeight="1"/>
    <row r="6" spans="1:12" ht="18.75" customHeight="1">
      <c r="A6" s="174" t="s">
        <v>62</v>
      </c>
      <c r="B6" s="174"/>
      <c r="C6" s="174"/>
      <c r="D6" s="270" t="s">
        <v>64</v>
      </c>
      <c r="E6" s="270"/>
      <c r="F6" s="270"/>
      <c r="G6" s="270"/>
      <c r="H6" s="270"/>
      <c r="I6" s="270"/>
      <c r="J6" s="270"/>
      <c r="K6" s="270"/>
      <c r="L6" s="252"/>
    </row>
    <row r="7" spans="1:12" ht="18.75" customHeight="1">
      <c r="A7" s="174"/>
      <c r="B7" s="174"/>
      <c r="C7" s="174"/>
      <c r="D7" s="252" t="s">
        <v>61</v>
      </c>
      <c r="E7" s="253"/>
      <c r="F7" s="253"/>
      <c r="G7" s="254"/>
      <c r="H7" s="270" t="s">
        <v>65</v>
      </c>
      <c r="I7" s="270"/>
      <c r="J7" s="270"/>
      <c r="K7" s="270" t="s">
        <v>66</v>
      </c>
      <c r="L7" s="252"/>
    </row>
    <row r="8" spans="1:12" s="61" customFormat="1" ht="30.75" customHeight="1">
      <c r="A8" s="125" t="s">
        <v>59</v>
      </c>
      <c r="B8" s="124" t="s">
        <v>58</v>
      </c>
      <c r="C8" s="125" t="s">
        <v>60</v>
      </c>
      <c r="D8" s="126" t="s">
        <v>43</v>
      </c>
      <c r="E8" s="127" t="s">
        <v>44</v>
      </c>
      <c r="F8" s="127" t="s">
        <v>74</v>
      </c>
      <c r="G8" s="127" t="s">
        <v>94</v>
      </c>
      <c r="H8" s="270"/>
      <c r="I8" s="270"/>
      <c r="J8" s="270"/>
      <c r="K8" s="126" t="s">
        <v>49</v>
      </c>
      <c r="L8" s="128" t="s">
        <v>50</v>
      </c>
    </row>
    <row r="9" spans="1:13" s="62" customFormat="1" ht="48" customHeight="1">
      <c r="A9" s="93" t="s">
        <v>297</v>
      </c>
      <c r="B9" s="79" t="s">
        <v>286</v>
      </c>
      <c r="C9" s="81" t="s">
        <v>117</v>
      </c>
      <c r="D9" s="80"/>
      <c r="E9" s="54"/>
      <c r="F9" s="82" t="s">
        <v>104</v>
      </c>
      <c r="G9" s="54"/>
      <c r="H9" s="271" t="s">
        <v>287</v>
      </c>
      <c r="I9" s="271"/>
      <c r="J9" s="271"/>
      <c r="K9" s="83" t="s">
        <v>104</v>
      </c>
      <c r="L9" s="54"/>
      <c r="M9" s="117"/>
    </row>
    <row r="10" spans="1:12" s="62" customFormat="1" ht="54" customHeight="1">
      <c r="A10" s="93" t="s">
        <v>298</v>
      </c>
      <c r="B10" s="79" t="s">
        <v>194</v>
      </c>
      <c r="C10" s="40" t="s">
        <v>117</v>
      </c>
      <c r="D10" s="80"/>
      <c r="E10" s="54"/>
      <c r="F10" s="82" t="s">
        <v>104</v>
      </c>
      <c r="G10" s="54"/>
      <c r="H10" s="271" t="s">
        <v>178</v>
      </c>
      <c r="I10" s="271"/>
      <c r="J10" s="271"/>
      <c r="K10" s="96"/>
      <c r="L10" s="97" t="s">
        <v>104</v>
      </c>
    </row>
    <row r="11" spans="1:12" s="63" customFormat="1" ht="52.5" customHeight="1">
      <c r="A11" s="94" t="s">
        <v>298</v>
      </c>
      <c r="B11" s="56" t="s">
        <v>239</v>
      </c>
      <c r="C11" s="40" t="s">
        <v>117</v>
      </c>
      <c r="D11" s="80" t="s">
        <v>104</v>
      </c>
      <c r="E11" s="54"/>
      <c r="F11" s="82"/>
      <c r="G11" s="82"/>
      <c r="H11" s="267" t="s">
        <v>185</v>
      </c>
      <c r="I11" s="268"/>
      <c r="J11" s="269"/>
      <c r="K11" s="56"/>
      <c r="L11" s="83" t="s">
        <v>104</v>
      </c>
    </row>
    <row r="12" spans="1:12" s="63" customFormat="1" ht="52.5" customHeight="1">
      <c r="A12" s="94" t="s">
        <v>298</v>
      </c>
      <c r="B12" s="56" t="s">
        <v>281</v>
      </c>
      <c r="C12" s="40" t="s">
        <v>117</v>
      </c>
      <c r="D12" s="80"/>
      <c r="E12" s="54"/>
      <c r="F12" s="82" t="s">
        <v>104</v>
      </c>
      <c r="G12" s="82"/>
      <c r="H12" s="267" t="s">
        <v>282</v>
      </c>
      <c r="I12" s="268"/>
      <c r="J12" s="269"/>
      <c r="K12" s="56"/>
      <c r="L12" s="83" t="s">
        <v>104</v>
      </c>
    </row>
    <row r="13" spans="1:12" s="62" customFormat="1" ht="49.5" customHeight="1">
      <c r="A13" s="93" t="s">
        <v>298</v>
      </c>
      <c r="B13" s="54" t="s">
        <v>195</v>
      </c>
      <c r="C13" s="40" t="s">
        <v>117</v>
      </c>
      <c r="D13" s="80" t="s">
        <v>104</v>
      </c>
      <c r="E13" s="80"/>
      <c r="F13" s="55"/>
      <c r="G13" s="55"/>
      <c r="H13" s="267" t="s">
        <v>186</v>
      </c>
      <c r="I13" s="268"/>
      <c r="J13" s="269"/>
      <c r="K13" s="54"/>
      <c r="L13" s="83" t="s">
        <v>104</v>
      </c>
    </row>
    <row r="14" spans="1:12" s="62" customFormat="1" ht="49.5" customHeight="1">
      <c r="A14" s="93" t="s">
        <v>299</v>
      </c>
      <c r="B14" s="54" t="s">
        <v>265</v>
      </c>
      <c r="C14" s="40" t="s">
        <v>117</v>
      </c>
      <c r="D14" s="80"/>
      <c r="E14" s="80" t="s">
        <v>104</v>
      </c>
      <c r="F14" s="55"/>
      <c r="G14" s="55"/>
      <c r="H14" s="267" t="s">
        <v>266</v>
      </c>
      <c r="I14" s="268"/>
      <c r="J14" s="269"/>
      <c r="K14" s="83" t="s">
        <v>104</v>
      </c>
      <c r="L14" s="56"/>
    </row>
    <row r="15" spans="1:12" s="62" customFormat="1" ht="50.25" customHeight="1">
      <c r="A15" s="93" t="s">
        <v>300</v>
      </c>
      <c r="B15" s="54" t="s">
        <v>283</v>
      </c>
      <c r="C15" s="40" t="s">
        <v>131</v>
      </c>
      <c r="D15" s="54"/>
      <c r="E15" s="80" t="s">
        <v>104</v>
      </c>
      <c r="F15" s="80"/>
      <c r="G15" s="55"/>
      <c r="H15" s="267" t="s">
        <v>196</v>
      </c>
      <c r="I15" s="268"/>
      <c r="J15" s="269"/>
      <c r="K15" s="81"/>
      <c r="L15" s="83" t="s">
        <v>104</v>
      </c>
    </row>
    <row r="16" spans="1:12" s="62" customFormat="1" ht="50.25" customHeight="1">
      <c r="A16" s="93" t="s">
        <v>301</v>
      </c>
      <c r="B16" s="54" t="s">
        <v>218</v>
      </c>
      <c r="C16" s="40" t="s">
        <v>117</v>
      </c>
      <c r="D16" s="80"/>
      <c r="E16" s="54"/>
      <c r="F16" s="82" t="s">
        <v>104</v>
      </c>
      <c r="G16" s="55"/>
      <c r="H16" s="267" t="s">
        <v>159</v>
      </c>
      <c r="I16" s="268"/>
      <c r="J16" s="269"/>
      <c r="K16" s="77"/>
      <c r="L16" s="83" t="s">
        <v>104</v>
      </c>
    </row>
    <row r="17" spans="1:12" s="62" customFormat="1" ht="49.5" customHeight="1">
      <c r="A17" s="93" t="s">
        <v>302</v>
      </c>
      <c r="B17" s="54" t="s">
        <v>127</v>
      </c>
      <c r="C17" s="40" t="s">
        <v>131</v>
      </c>
      <c r="D17" s="80"/>
      <c r="E17" s="80" t="s">
        <v>104</v>
      </c>
      <c r="F17" s="82"/>
      <c r="G17" s="55"/>
      <c r="H17" s="267" t="s">
        <v>216</v>
      </c>
      <c r="I17" s="268"/>
      <c r="J17" s="269"/>
      <c r="K17" s="54"/>
      <c r="L17" s="81" t="s">
        <v>104</v>
      </c>
    </row>
    <row r="18" spans="1:12" s="62" customFormat="1" ht="34.5" customHeight="1">
      <c r="A18" s="93" t="s">
        <v>302</v>
      </c>
      <c r="B18" s="54" t="s">
        <v>217</v>
      </c>
      <c r="C18" s="40" t="s">
        <v>131</v>
      </c>
      <c r="D18" s="80"/>
      <c r="E18" s="80" t="s">
        <v>104</v>
      </c>
      <c r="F18" s="82"/>
      <c r="G18" s="55"/>
      <c r="H18" s="267" t="s">
        <v>153</v>
      </c>
      <c r="I18" s="268"/>
      <c r="J18" s="269"/>
      <c r="K18" s="54"/>
      <c r="L18" s="81" t="s">
        <v>104</v>
      </c>
    </row>
    <row r="19" spans="1:12" s="62" customFormat="1" ht="34.5" customHeight="1">
      <c r="A19" s="95" t="s">
        <v>304</v>
      </c>
      <c r="B19" s="54" t="s">
        <v>132</v>
      </c>
      <c r="C19" s="40" t="s">
        <v>117</v>
      </c>
      <c r="D19" s="80" t="s">
        <v>104</v>
      </c>
      <c r="E19" s="54"/>
      <c r="F19" s="82"/>
      <c r="G19" s="55"/>
      <c r="H19" s="267" t="s">
        <v>164</v>
      </c>
      <c r="I19" s="268"/>
      <c r="J19" s="269"/>
      <c r="K19" s="54"/>
      <c r="L19" s="81"/>
    </row>
    <row r="20" spans="1:12" s="62" customFormat="1" ht="34.5" customHeight="1">
      <c r="A20" s="95" t="s">
        <v>304</v>
      </c>
      <c r="B20" s="54" t="s">
        <v>154</v>
      </c>
      <c r="C20" s="40" t="s">
        <v>117</v>
      </c>
      <c r="D20" s="80" t="s">
        <v>104</v>
      </c>
      <c r="E20" s="54"/>
      <c r="F20" s="82"/>
      <c r="G20" s="55"/>
      <c r="H20" s="267" t="s">
        <v>165</v>
      </c>
      <c r="I20" s="268"/>
      <c r="J20" s="269"/>
      <c r="K20" s="54"/>
      <c r="L20" s="81"/>
    </row>
    <row r="21" spans="1:12" s="62" customFormat="1" ht="34.5" customHeight="1">
      <c r="A21" s="95" t="s">
        <v>304</v>
      </c>
      <c r="B21" s="54" t="str">
        <f>'ANEXO02RI (3)'!$E$9</f>
        <v>SISMO</v>
      </c>
      <c r="C21" s="40" t="s">
        <v>117</v>
      </c>
      <c r="D21" s="80" t="s">
        <v>104</v>
      </c>
      <c r="E21" s="54"/>
      <c r="F21" s="82"/>
      <c r="G21" s="55"/>
      <c r="H21" s="267" t="str">
        <f>'ANEXO02RI (3)'!$E$28</f>
        <v>IMPLEMENTAR UN PLAN DE CONTINGENCIA ADECUADO; CAPACITACION DE PERSONAL PARA EMERGENCIAS</v>
      </c>
      <c r="I21" s="268"/>
      <c r="J21" s="269"/>
      <c r="K21" s="54"/>
      <c r="L21" s="81"/>
    </row>
    <row r="22" spans="1:12" s="62" customFormat="1" ht="34.5" customHeight="1">
      <c r="A22" s="95" t="s">
        <v>305</v>
      </c>
      <c r="B22" s="54" t="s">
        <v>198</v>
      </c>
      <c r="C22" s="40" t="s">
        <v>117</v>
      </c>
      <c r="D22" s="80"/>
      <c r="E22" s="54"/>
      <c r="F22" s="82" t="s">
        <v>104</v>
      </c>
      <c r="G22" s="55"/>
      <c r="H22" s="267" t="s">
        <v>197</v>
      </c>
      <c r="I22" s="268"/>
      <c r="J22" s="269"/>
      <c r="K22" s="80"/>
      <c r="L22" s="81" t="s">
        <v>104</v>
      </c>
    </row>
    <row r="23" spans="1:12" s="62" customFormat="1" ht="34.5" customHeight="1">
      <c r="A23" s="93" t="s">
        <v>306</v>
      </c>
      <c r="B23" s="54" t="s">
        <v>135</v>
      </c>
      <c r="C23" s="40" t="s">
        <v>131</v>
      </c>
      <c r="D23" s="80"/>
      <c r="E23" s="54"/>
      <c r="F23" s="55"/>
      <c r="G23" s="82" t="s">
        <v>104</v>
      </c>
      <c r="H23" s="267" t="s">
        <v>166</v>
      </c>
      <c r="I23" s="268"/>
      <c r="J23" s="269"/>
      <c r="K23" s="54"/>
      <c r="L23" s="81" t="s">
        <v>104</v>
      </c>
    </row>
    <row r="24" spans="1:12" s="62" customFormat="1" ht="34.5" customHeight="1">
      <c r="A24" s="93" t="s">
        <v>306</v>
      </c>
      <c r="B24" s="54" t="s">
        <v>275</v>
      </c>
      <c r="C24" s="40" t="s">
        <v>117</v>
      </c>
      <c r="D24" s="80"/>
      <c r="E24" s="54"/>
      <c r="F24" s="55"/>
      <c r="G24" s="82" t="s">
        <v>104</v>
      </c>
      <c r="H24" s="267" t="s">
        <v>284</v>
      </c>
      <c r="I24" s="268"/>
      <c r="J24" s="269"/>
      <c r="K24" s="54"/>
      <c r="L24" s="81" t="s">
        <v>104</v>
      </c>
    </row>
    <row r="25" spans="1:12" s="62" customFormat="1" ht="34.5" customHeight="1">
      <c r="A25" s="93" t="s">
        <v>307</v>
      </c>
      <c r="B25" s="54" t="s">
        <v>151</v>
      </c>
      <c r="C25" s="40" t="s">
        <v>117</v>
      </c>
      <c r="D25" s="80"/>
      <c r="E25" s="54"/>
      <c r="F25" s="55"/>
      <c r="G25" s="82" t="s">
        <v>104</v>
      </c>
      <c r="H25" s="267" t="s">
        <v>167</v>
      </c>
      <c r="I25" s="268"/>
      <c r="J25" s="269"/>
      <c r="K25" s="54"/>
      <c r="L25" s="81" t="s">
        <v>104</v>
      </c>
    </row>
    <row r="26" spans="1:12" s="62" customFormat="1" ht="34.5" customHeight="1">
      <c r="A26" s="93" t="s">
        <v>308</v>
      </c>
      <c r="B26" s="54" t="s">
        <v>199</v>
      </c>
      <c r="C26" s="40" t="s">
        <v>117</v>
      </c>
      <c r="D26" s="80"/>
      <c r="E26" s="54"/>
      <c r="F26" s="55"/>
      <c r="G26" s="82" t="s">
        <v>104</v>
      </c>
      <c r="H26" s="267" t="s">
        <v>201</v>
      </c>
      <c r="I26" s="268"/>
      <c r="J26" s="269"/>
      <c r="K26" s="54"/>
      <c r="L26" s="81" t="s">
        <v>104</v>
      </c>
    </row>
    <row r="27" spans="1:12" s="62" customFormat="1" ht="34.5" customHeight="1">
      <c r="A27" s="93" t="s">
        <v>309</v>
      </c>
      <c r="B27" s="54" t="s">
        <v>249</v>
      </c>
      <c r="C27" s="40" t="s">
        <v>117</v>
      </c>
      <c r="D27" s="54"/>
      <c r="E27" s="54"/>
      <c r="F27" s="82" t="s">
        <v>104</v>
      </c>
      <c r="G27" s="55"/>
      <c r="H27" s="267" t="s">
        <v>211</v>
      </c>
      <c r="I27" s="268"/>
      <c r="J27" s="269"/>
      <c r="K27" s="81" t="s">
        <v>104</v>
      </c>
      <c r="L27" s="81"/>
    </row>
    <row r="28" spans="1:12" ht="47.25" customHeight="1">
      <c r="A28" s="113" t="s">
        <v>310</v>
      </c>
      <c r="B28" s="114" t="str">
        <f>'ANEXO 02RP'!$E$9</f>
        <v>RIESGO DE PARALIZACION O RETRASO EN LAS ACTIVIDADES POR VANDALISMO Y/O GREMIOS</v>
      </c>
      <c r="C28" s="116" t="s">
        <v>117</v>
      </c>
      <c r="D28" s="112"/>
      <c r="E28" s="112"/>
      <c r="F28" s="115" t="s">
        <v>104</v>
      </c>
      <c r="G28" s="112"/>
      <c r="H28" s="267" t="str">
        <f>'ANEXO 02RP'!$E$28</f>
        <v>PAGOS DE ACUERDO A LA LEY, CONTRATACIONES FORMALES, COORDINACION CON SUPERVISION, COMUNICARSE CON LA DIRPOC PNP EN CASO OCURRA ALGUN PELIGRO O INCIDENTE</v>
      </c>
      <c r="I28" s="268"/>
      <c r="J28" s="269"/>
      <c r="K28" s="112"/>
      <c r="L28" s="116" t="s">
        <v>104</v>
      </c>
    </row>
    <row r="29" spans="1:12" ht="50.25" customHeight="1">
      <c r="A29" s="113" t="s">
        <v>311</v>
      </c>
      <c r="B29" s="114" t="str">
        <f>'ANEXO 02RQ'!$E$9</f>
        <v>RIESGO OCASIONADO AL  DEFICIENTE CONTROL DE CALIDAD</v>
      </c>
      <c r="C29" s="116" t="s">
        <v>117</v>
      </c>
      <c r="D29" s="112"/>
      <c r="E29" s="112"/>
      <c r="F29" s="115" t="s">
        <v>104</v>
      </c>
      <c r="G29" s="112"/>
      <c r="H29" s="267" t="str">
        <f>'ANEXO 02RQ'!$E$28</f>
        <v>IMPLEMENTACION DE UN PLAN DE GESTION DE CALIDAD, MONITOREO CONSTANTE DE LOS ENSAYOS DE CALIDAD DURANTE TODAS LAS ETAPAS DEL PROYECTO, EN COORDINACION CON SUPERVISOR.</v>
      </c>
      <c r="I29" s="268"/>
      <c r="J29" s="269"/>
      <c r="K29" s="112"/>
      <c r="L29" s="116" t="s">
        <v>104</v>
      </c>
    </row>
    <row r="32" spans="2:12" ht="27.75" customHeight="1">
      <c r="B32" s="272"/>
      <c r="C32" s="272"/>
      <c r="D32" s="272"/>
      <c r="E32" s="272"/>
      <c r="F32" s="272"/>
      <c r="H32" s="272"/>
      <c r="I32" s="272"/>
      <c r="J32" s="272"/>
      <c r="K32" s="272"/>
      <c r="L32" s="272"/>
    </row>
    <row r="33" ht="13.5" customHeight="1"/>
    <row r="34" ht="13.5" customHeight="1"/>
  </sheetData>
  <sheetProtection/>
  <mergeCells count="37">
    <mergeCell ref="H32:L32"/>
    <mergeCell ref="H29:J29"/>
    <mergeCell ref="B32:F32"/>
    <mergeCell ref="H22:J22"/>
    <mergeCell ref="H26:J26"/>
    <mergeCell ref="H27:J27"/>
    <mergeCell ref="H28:J28"/>
    <mergeCell ref="H25:J25"/>
    <mergeCell ref="H24:J24"/>
    <mergeCell ref="H23:J23"/>
    <mergeCell ref="H21:J21"/>
    <mergeCell ref="H16:J16"/>
    <mergeCell ref="H19:J19"/>
    <mergeCell ref="H20:J20"/>
    <mergeCell ref="H18:J18"/>
    <mergeCell ref="H10:J10"/>
    <mergeCell ref="H14:J14"/>
    <mergeCell ref="F3:G4"/>
    <mergeCell ref="H17:J17"/>
    <mergeCell ref="H13:J13"/>
    <mergeCell ref="H11:J11"/>
    <mergeCell ref="H15:J15"/>
    <mergeCell ref="H7:J8"/>
    <mergeCell ref="H12:J12"/>
    <mergeCell ref="D6:L6"/>
    <mergeCell ref="K7:L7"/>
    <mergeCell ref="H9:J9"/>
    <mergeCell ref="M4:P4"/>
    <mergeCell ref="A1:L1"/>
    <mergeCell ref="A2:L2"/>
    <mergeCell ref="A6:C7"/>
    <mergeCell ref="D7:G7"/>
    <mergeCell ref="D3:E3"/>
    <mergeCell ref="D4:E4"/>
    <mergeCell ref="A3:B4"/>
    <mergeCell ref="I3:L3"/>
    <mergeCell ref="I4:L4"/>
  </mergeCells>
  <printOptions horizontalCentered="1"/>
  <pageMargins left="0.7086614173228347" right="0.7086614173228347" top="0.7480314960629921" bottom="0.7480314960629921" header="0.31496062992125984" footer="0.31496062992125984"/>
  <pageSetup cellComments="asDisplayed" horizontalDpi="600" verticalDpi="600" orientation="landscape" paperSize="9" scale="70" r:id="rId2"/>
  <headerFooter>
    <oddFooter>&amp;C&amp;P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10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9.57421875" style="51" customWidth="1"/>
    <col min="2" max="2" width="74.57421875" style="46" customWidth="1"/>
    <col min="3" max="3" width="55.8515625" style="46" customWidth="1"/>
    <col min="4" max="16384" width="11.421875" style="46" customWidth="1"/>
  </cols>
  <sheetData>
    <row r="1" spans="1:4" ht="33" customHeight="1">
      <c r="A1" s="42" t="s">
        <v>89</v>
      </c>
      <c r="B1" s="43"/>
      <c r="C1" s="44" t="s">
        <v>4</v>
      </c>
      <c r="D1" s="45"/>
    </row>
    <row r="2" spans="1:2" ht="15" customHeight="1">
      <c r="A2" s="47" t="s">
        <v>76</v>
      </c>
      <c r="B2" s="47" t="s">
        <v>77</v>
      </c>
    </row>
    <row r="3" spans="1:2" ht="26.25">
      <c r="A3" s="48">
        <v>1</v>
      </c>
      <c r="B3" s="49" t="s">
        <v>78</v>
      </c>
    </row>
    <row r="4" spans="1:2" ht="15.75" customHeight="1">
      <c r="A4" s="48">
        <f>1+A3</f>
        <v>2</v>
      </c>
      <c r="B4" s="50" t="s">
        <v>86</v>
      </c>
    </row>
    <row r="5" spans="1:2" ht="26.25">
      <c r="A5" s="48">
        <v>3.1</v>
      </c>
      <c r="B5" s="50" t="s">
        <v>79</v>
      </c>
    </row>
    <row r="6" spans="1:2" ht="52.5">
      <c r="A6" s="48">
        <v>3.2</v>
      </c>
      <c r="B6" s="49" t="s">
        <v>80</v>
      </c>
    </row>
    <row r="7" spans="1:2" ht="26.25">
      <c r="A7" s="48">
        <v>3.3</v>
      </c>
      <c r="B7" s="49" t="s">
        <v>96</v>
      </c>
    </row>
    <row r="8" spans="1:2" ht="26.25">
      <c r="A8" s="48">
        <v>4.1</v>
      </c>
      <c r="B8" s="49" t="s">
        <v>90</v>
      </c>
    </row>
    <row r="9" spans="1:2" ht="26.25">
      <c r="A9" s="48">
        <v>4.2</v>
      </c>
      <c r="B9" s="49" t="s">
        <v>91</v>
      </c>
    </row>
    <row r="10" spans="1:2" ht="18" customHeight="1">
      <c r="A10" s="48">
        <v>4.3</v>
      </c>
      <c r="B10" s="50" t="s">
        <v>84</v>
      </c>
    </row>
  </sheetData>
  <sheetProtection/>
  <hyperlinks>
    <hyperlink ref="C1" location="Listado!A1" display="Listado!A1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SheetLayoutView="100" zoomScalePageLayoutView="0" workbookViewId="0" topLeftCell="A1">
      <selection activeCell="F5" sqref="F5:I5"/>
    </sheetView>
  </sheetViews>
  <sheetFormatPr defaultColWidth="11.421875" defaultRowHeight="12.75"/>
  <cols>
    <col min="1" max="1" width="4.7109375" style="11" customWidth="1"/>
    <col min="2" max="2" width="4.28125" style="11" customWidth="1"/>
    <col min="3" max="3" width="13.8515625" style="11" customWidth="1"/>
    <col min="4" max="4" width="11.28125" style="11" customWidth="1"/>
    <col min="5" max="5" width="10.57421875" style="11" customWidth="1"/>
    <col min="6" max="6" width="4.28125" style="11" customWidth="1"/>
    <col min="7" max="7" width="8.00390625" style="11" customWidth="1"/>
    <col min="8" max="8" width="12.57421875" style="11" customWidth="1"/>
    <col min="9" max="9" width="14.28125" style="11" customWidth="1"/>
    <col min="10" max="16384" width="11.421875" style="67" customWidth="1"/>
  </cols>
  <sheetData>
    <row r="1" spans="1:10" ht="18" customHeight="1">
      <c r="A1" s="211" t="s">
        <v>53</v>
      </c>
      <c r="B1" s="212"/>
      <c r="C1" s="212"/>
      <c r="D1" s="212"/>
      <c r="E1" s="212"/>
      <c r="F1" s="212"/>
      <c r="G1" s="212"/>
      <c r="H1" s="212"/>
      <c r="I1" s="213"/>
      <c r="J1" s="76"/>
    </row>
    <row r="2" spans="1:9" ht="22.5" customHeight="1">
      <c r="A2" s="214" t="s">
        <v>85</v>
      </c>
      <c r="B2" s="215"/>
      <c r="C2" s="215"/>
      <c r="D2" s="215"/>
      <c r="E2" s="215"/>
      <c r="F2" s="215"/>
      <c r="G2" s="215"/>
      <c r="H2" s="215"/>
      <c r="I2" s="216"/>
    </row>
    <row r="3" spans="1:9" ht="25.5" customHeight="1">
      <c r="A3" s="202">
        <v>1</v>
      </c>
      <c r="B3" s="203" t="s">
        <v>5</v>
      </c>
      <c r="C3" s="204"/>
      <c r="D3" s="207" t="s">
        <v>6</v>
      </c>
      <c r="E3" s="207"/>
      <c r="F3" s="201" t="str">
        <f>'CODIGO DE RIESGO.'!$D$6</f>
        <v> LOCALIDAD DE PIURA - PIURA - PIURA </v>
      </c>
      <c r="G3" s="201"/>
      <c r="H3" s="201"/>
      <c r="I3" s="201"/>
    </row>
    <row r="4" spans="1:9" ht="13.5" customHeight="1">
      <c r="A4" s="202"/>
      <c r="B4" s="205"/>
      <c r="C4" s="206"/>
      <c r="D4" s="207" t="s">
        <v>7</v>
      </c>
      <c r="E4" s="207"/>
      <c r="F4" s="279">
        <v>44013</v>
      </c>
      <c r="G4" s="280"/>
      <c r="H4" s="280"/>
      <c r="I4" s="280"/>
    </row>
    <row r="5" spans="1:14" s="68" customFormat="1" ht="72" customHeight="1">
      <c r="A5" s="202">
        <v>2</v>
      </c>
      <c r="B5" s="203" t="s">
        <v>13</v>
      </c>
      <c r="C5" s="204"/>
      <c r="D5" s="207" t="s">
        <v>14</v>
      </c>
      <c r="E5" s="207"/>
      <c r="F5" s="276" t="str">
        <f>'CODIGO DE RIESGO.'!$D$2</f>
        <v>"REPARACIÓN DE PISTA EN EL (LA) Y   VEREDAS EN LA URBANIZACIÓN QUINTA ANA MARÍA EN LA LOCALIDAD PIURA, DISTRITO DE PIURA, PROVINCIA PIURA, DEPARTAMENTO PIURA"</v>
      </c>
      <c r="G5" s="277"/>
      <c r="H5" s="277"/>
      <c r="I5" s="278"/>
      <c r="K5" s="249"/>
      <c r="L5" s="249"/>
      <c r="M5" s="249"/>
      <c r="N5" s="249"/>
    </row>
    <row r="6" spans="1:9" s="68" customFormat="1" ht="24" customHeight="1">
      <c r="A6" s="202"/>
      <c r="B6" s="205"/>
      <c r="C6" s="206"/>
      <c r="D6" s="207" t="s">
        <v>15</v>
      </c>
      <c r="E6" s="207"/>
      <c r="F6" s="201" t="str">
        <f>F3</f>
        <v> LOCALIDAD DE PIURA - PIURA - PIURA </v>
      </c>
      <c r="G6" s="201"/>
      <c r="H6" s="201"/>
      <c r="I6" s="201"/>
    </row>
    <row r="7" spans="1:9" ht="12" customHeight="1">
      <c r="A7" s="178">
        <v>3</v>
      </c>
      <c r="B7" s="208" t="s">
        <v>21</v>
      </c>
      <c r="C7" s="209"/>
      <c r="D7" s="209"/>
      <c r="E7" s="209"/>
      <c r="F7" s="210"/>
      <c r="G7" s="210"/>
      <c r="H7" s="210"/>
      <c r="I7" s="210"/>
    </row>
    <row r="8" spans="1:9" ht="21.75" customHeight="1">
      <c r="A8" s="178"/>
      <c r="B8" s="34">
        <v>3.1</v>
      </c>
      <c r="C8" s="189" t="s">
        <v>16</v>
      </c>
      <c r="D8" s="189"/>
      <c r="E8" s="281" t="s">
        <v>297</v>
      </c>
      <c r="F8" s="281"/>
      <c r="G8" s="281"/>
      <c r="H8" s="281"/>
      <c r="I8" s="282"/>
    </row>
    <row r="9" spans="1:9" ht="28.5" customHeight="1">
      <c r="A9" s="178"/>
      <c r="B9" s="35">
        <v>3.2</v>
      </c>
      <c r="C9" s="189" t="s">
        <v>56</v>
      </c>
      <c r="D9" s="189"/>
      <c r="E9" s="283" t="s">
        <v>285</v>
      </c>
      <c r="F9" s="283"/>
      <c r="G9" s="283"/>
      <c r="H9" s="283"/>
      <c r="I9" s="284"/>
    </row>
    <row r="10" spans="1:9" ht="27" customHeight="1">
      <c r="A10" s="178"/>
      <c r="B10" s="196">
        <v>3.3</v>
      </c>
      <c r="C10" s="170" t="s">
        <v>17</v>
      </c>
      <c r="D10" s="197"/>
      <c r="E10" s="164" t="s">
        <v>18</v>
      </c>
      <c r="F10" s="164"/>
      <c r="G10" s="273" t="s">
        <v>174</v>
      </c>
      <c r="H10" s="274"/>
      <c r="I10" s="275"/>
    </row>
    <row r="11" spans="1:9" ht="22.5" customHeight="1">
      <c r="A11" s="178"/>
      <c r="B11" s="196"/>
      <c r="C11" s="198"/>
      <c r="D11" s="199"/>
      <c r="E11" s="164" t="s">
        <v>19</v>
      </c>
      <c r="F11" s="164"/>
      <c r="G11" s="273" t="s">
        <v>142</v>
      </c>
      <c r="H11" s="274"/>
      <c r="I11" s="275"/>
    </row>
    <row r="12" spans="1:9" ht="17.25" customHeight="1">
      <c r="A12" s="178"/>
      <c r="B12" s="196"/>
      <c r="C12" s="172"/>
      <c r="D12" s="200"/>
      <c r="E12" s="164" t="s">
        <v>20</v>
      </c>
      <c r="F12" s="164"/>
      <c r="G12" s="175"/>
      <c r="H12" s="176"/>
      <c r="I12" s="177"/>
    </row>
    <row r="13" spans="1:9" ht="12.75" customHeight="1">
      <c r="A13" s="178">
        <v>4</v>
      </c>
      <c r="B13" s="179" t="s">
        <v>22</v>
      </c>
      <c r="C13" s="179"/>
      <c r="D13" s="179"/>
      <c r="E13" s="179"/>
      <c r="F13" s="180"/>
      <c r="G13" s="180"/>
      <c r="H13" s="180"/>
      <c r="I13" s="180"/>
    </row>
    <row r="14" spans="1:9" ht="23.25" customHeight="1">
      <c r="A14" s="178"/>
      <c r="B14" s="187">
        <v>4.1</v>
      </c>
      <c r="C14" s="166" t="s">
        <v>23</v>
      </c>
      <c r="D14" s="184"/>
      <c r="E14" s="184"/>
      <c r="F14" s="187">
        <v>4.2</v>
      </c>
      <c r="G14" s="166" t="s">
        <v>24</v>
      </c>
      <c r="H14" s="184"/>
      <c r="I14" s="167"/>
    </row>
    <row r="15" spans="1:9" ht="25.5" customHeight="1">
      <c r="A15" s="178"/>
      <c r="B15" s="190"/>
      <c r="C15" s="12" t="s">
        <v>36</v>
      </c>
      <c r="D15" s="13">
        <f>+'F-2. MATRIZ PROB E IMPACTO.'!C11</f>
        <v>0.1</v>
      </c>
      <c r="E15" s="64"/>
      <c r="F15" s="190"/>
      <c r="G15" s="9" t="s">
        <v>32</v>
      </c>
      <c r="H15" s="10">
        <f>+'F-2. MATRIZ PROB E IMPACTO.'!D12</f>
        <v>0.05</v>
      </c>
      <c r="I15" s="64"/>
    </row>
    <row r="16" spans="1:9" ht="25.5" customHeight="1">
      <c r="A16" s="178"/>
      <c r="B16" s="190"/>
      <c r="C16" s="12" t="s">
        <v>30</v>
      </c>
      <c r="D16" s="13">
        <f>+'F-2. MATRIZ PROB E IMPACTO.'!C10</f>
        <v>0.3</v>
      </c>
      <c r="E16" s="64"/>
      <c r="F16" s="190"/>
      <c r="G16" s="9" t="s">
        <v>33</v>
      </c>
      <c r="H16" s="10">
        <f>+'F-2. MATRIZ PROB E IMPACTO.'!E12</f>
        <v>0.1</v>
      </c>
      <c r="I16" s="64"/>
    </row>
    <row r="17" spans="1:9" ht="25.5" customHeight="1">
      <c r="A17" s="178"/>
      <c r="B17" s="190"/>
      <c r="C17" s="12" t="s">
        <v>11</v>
      </c>
      <c r="D17" s="13">
        <f>+'F-2. MATRIZ PROB E IMPACTO.'!C9</f>
        <v>0.5</v>
      </c>
      <c r="E17" s="64" t="s">
        <v>104</v>
      </c>
      <c r="F17" s="190"/>
      <c r="G17" s="9" t="s">
        <v>34</v>
      </c>
      <c r="H17" s="10">
        <f>+'F-2. MATRIZ PROB E IMPACTO.'!F12</f>
        <v>0.2</v>
      </c>
      <c r="I17" s="64" t="s">
        <v>104</v>
      </c>
    </row>
    <row r="18" spans="1:9" ht="25.5" customHeight="1">
      <c r="A18" s="178"/>
      <c r="B18" s="190"/>
      <c r="C18" s="12" t="s">
        <v>31</v>
      </c>
      <c r="D18" s="13">
        <f>+'F-2. MATRIZ PROB E IMPACTO.'!C8</f>
        <v>0.7</v>
      </c>
      <c r="E18" s="64"/>
      <c r="F18" s="190"/>
      <c r="G18" s="9" t="s">
        <v>35</v>
      </c>
      <c r="H18" s="10">
        <f>+'F-2. MATRIZ PROB E IMPACTO.'!G12</f>
        <v>0.4</v>
      </c>
      <c r="I18" s="64"/>
    </row>
    <row r="19" spans="1:9" ht="25.5" customHeight="1">
      <c r="A19" s="178"/>
      <c r="B19" s="190"/>
      <c r="C19" s="9" t="s">
        <v>37</v>
      </c>
      <c r="D19" s="13">
        <f>+'F-2. MATRIZ PROB E IMPACTO.'!C7</f>
        <v>0.9</v>
      </c>
      <c r="E19" s="64"/>
      <c r="F19" s="190"/>
      <c r="G19" s="9" t="s">
        <v>38</v>
      </c>
      <c r="H19" s="10">
        <f>+'F-2. MATRIZ PROB E IMPACTO.'!H12</f>
        <v>0.8</v>
      </c>
      <c r="I19" s="64"/>
    </row>
    <row r="20" spans="1:9" ht="25.5" customHeight="1">
      <c r="A20" s="178"/>
      <c r="B20" s="14"/>
      <c r="C20" s="165" t="str">
        <f>_xlfn.IFERROR(INDEX(C15:E19,MATCH(IF(E15&gt;0,E15,IF(E16&gt;0,E16,IF(E17&gt;0,E17,IF(E18&gt;0,E18,IF(E19&gt;0,E19,""))))),E15:E19,0),1),"")</f>
        <v>Moderada </v>
      </c>
      <c r="D20" s="165"/>
      <c r="E20" s="16">
        <f>_xlfn.IFERROR(INDEX(D15:E19,MATCH(IF(E15&gt;0,E15,IF(E16&gt;0,E16,IF(E17&gt;0,E17,IF(E18&gt;0,E18,IF(E19&gt;0,E19,""))))),E15:E19,0),1),"")</f>
        <v>0.5</v>
      </c>
      <c r="F20" s="15"/>
      <c r="G20" s="165" t="str">
        <f>_xlfn.IFERROR(INDEX(G15:I19,MATCH(IF(I15&gt;0,I15,IF(I16&gt;0,I16,IF(I17&gt;0,I17,IF(I18&gt;0,I18,IF(I19&gt;0,I19,""))))),I15:I19,0),1),"")</f>
        <v>Moderado</v>
      </c>
      <c r="H20" s="165"/>
      <c r="I20" s="16">
        <f>_xlfn.IFERROR(INDEX(H15:I19,MATCH(IF(I15&gt;0,I15,IF(I16&gt;0,I16,IF(I17&gt;0,I17,IF(I18&gt;0,I18,IF(I19&gt;0,I19,""))))),I15:I19,0),1),"")</f>
        <v>0.2</v>
      </c>
    </row>
    <row r="21" spans="1:10" s="70" customFormat="1" ht="14.25" customHeight="1">
      <c r="A21" s="178"/>
      <c r="B21" s="181">
        <v>4.3</v>
      </c>
      <c r="C21" s="226" t="s">
        <v>39</v>
      </c>
      <c r="D21" s="227"/>
      <c r="E21" s="227"/>
      <c r="F21" s="227"/>
      <c r="G21" s="227"/>
      <c r="H21" s="227"/>
      <c r="I21" s="228"/>
      <c r="J21" s="69"/>
    </row>
    <row r="22" spans="1:13" s="70" customFormat="1" ht="24.75" customHeight="1">
      <c r="A22" s="178"/>
      <c r="B22" s="182"/>
      <c r="C22" s="218" t="s">
        <v>45</v>
      </c>
      <c r="D22" s="219"/>
      <c r="E22" s="185">
        <f>+_xlfn.IFERROR(ROUND(E20*I20,3),0)</f>
        <v>0.1</v>
      </c>
      <c r="F22" s="191" t="s">
        <v>46</v>
      </c>
      <c r="G22" s="192"/>
      <c r="H22" s="222" t="str">
        <f>+IF(E22=0,"",IF(AND(E22&gt;=MIN('F-2. MATRIZ PROB E IMPACTO.'!F7:H7,'F-2. MATRIZ PROB E IMPACTO.'!G8:H8,'F-2. MATRIZ PROB E IMPACTO.'!G9:H9,'F-2. MATRIZ PROB E IMPACTO.'!H10),E22&lt;=MAX('F-2. MATRIZ PROB E IMPACTO.'!F7:H7,'F-2. MATRIZ PROB E IMPACTO.'!G8:H8,'F-2. MATRIZ PROB E IMPACTO.'!G9:H9,'F-2. MATRIZ PROB E IMPACTO.'!H10)),"Alta Prioridad",IF(AND(E22&gt;=MIN('F-2. MATRIZ PROB E IMPACTO.'!E7:E8,'F-2. MATRIZ PROB E IMPACTO.'!F8:F10,'F-2. MATRIZ PROB E IMPACTO.'!G10,'F-2. MATRIZ PROB E IMPACTO.'!H11),E22&lt;=MAX('F-2. MATRIZ PROB E IMPACTO.'!E7:E8,'F-2. MATRIZ PROB E IMPACTO.'!F8:F10,'F-2. MATRIZ PROB E IMPACTO.'!G10,'F-2. MATRIZ PROB E IMPACTO.'!H11)),"Prioridad Moderada",IF(AND(E22&gt;=MIN('F-2. MATRIZ PROB E IMPACTO.'!D7:D11,'F-2. MATRIZ PROB E IMPACTO.'!E9:E11,'F-2. MATRIZ PROB E IMPACTO.'!F11,'F-2. MATRIZ PROB E IMPACTO.'!G11),E22&lt;=MAX('F-2. MATRIZ PROB E IMPACTO.'!D7:D11,'F-2. MATRIZ PROB E IMPACTO.'!E9:E11,'F-2. MATRIZ PROB E IMPACTO.'!F11,'F-2. MATRIZ PROB E IMPACTO.'!G11,)),"Baja Prioridad",""))))</f>
        <v>Prioridad Moderada</v>
      </c>
      <c r="I22" s="223"/>
      <c r="J22" s="69"/>
      <c r="M22" s="71"/>
    </row>
    <row r="23" spans="1:13" s="70" customFormat="1" ht="13.5" customHeight="1">
      <c r="A23" s="178"/>
      <c r="B23" s="183"/>
      <c r="C23" s="220"/>
      <c r="D23" s="221"/>
      <c r="E23" s="186"/>
      <c r="F23" s="193"/>
      <c r="G23" s="194"/>
      <c r="H23" s="224"/>
      <c r="I23" s="225"/>
      <c r="J23" s="69"/>
      <c r="M23" s="71"/>
    </row>
    <row r="24" spans="1:9" ht="12.75" customHeight="1">
      <c r="A24" s="178">
        <v>5</v>
      </c>
      <c r="B24" s="180" t="s">
        <v>52</v>
      </c>
      <c r="C24" s="180"/>
      <c r="D24" s="180"/>
      <c r="E24" s="180"/>
      <c r="F24" s="180"/>
      <c r="G24" s="180"/>
      <c r="H24" s="180"/>
      <c r="I24" s="180"/>
    </row>
    <row r="25" spans="1:9" s="68" customFormat="1" ht="24.75" customHeight="1">
      <c r="A25" s="178"/>
      <c r="B25" s="187">
        <v>5.1</v>
      </c>
      <c r="C25" s="170" t="s">
        <v>69</v>
      </c>
      <c r="D25" s="171"/>
      <c r="E25" s="174" t="s">
        <v>47</v>
      </c>
      <c r="F25" s="174"/>
      <c r="G25" s="65"/>
      <c r="H25" s="40" t="s">
        <v>48</v>
      </c>
      <c r="I25" s="65"/>
    </row>
    <row r="26" spans="1:9" s="68" customFormat="1" ht="24.75" customHeight="1">
      <c r="A26" s="178"/>
      <c r="B26" s="188"/>
      <c r="C26" s="172"/>
      <c r="D26" s="173"/>
      <c r="E26" s="168" t="s">
        <v>72</v>
      </c>
      <c r="F26" s="169"/>
      <c r="G26" s="65" t="s">
        <v>104</v>
      </c>
      <c r="H26" s="40" t="s">
        <v>73</v>
      </c>
      <c r="I26" s="65"/>
    </row>
    <row r="27" spans="1:9" s="68" customFormat="1" ht="24" customHeight="1">
      <c r="A27" s="178"/>
      <c r="B27" s="41">
        <v>5.2</v>
      </c>
      <c r="C27" s="166" t="s">
        <v>97</v>
      </c>
      <c r="D27" s="167"/>
      <c r="E27" s="285" t="s">
        <v>295</v>
      </c>
      <c r="F27" s="285"/>
      <c r="G27" s="285"/>
      <c r="H27" s="285"/>
      <c r="I27" s="285"/>
    </row>
    <row r="28" spans="1:9" s="68" customFormat="1" ht="45" customHeight="1">
      <c r="A28" s="178"/>
      <c r="B28" s="35">
        <v>5.3</v>
      </c>
      <c r="C28" s="189" t="s">
        <v>68</v>
      </c>
      <c r="D28" s="189"/>
      <c r="E28" s="285" t="s">
        <v>287</v>
      </c>
      <c r="F28" s="285"/>
      <c r="G28" s="285"/>
      <c r="H28" s="285"/>
      <c r="I28" s="285"/>
    </row>
    <row r="29" spans="1:9" ht="11.25">
      <c r="A29" s="66"/>
      <c r="B29" s="66"/>
      <c r="C29" s="66"/>
      <c r="D29" s="66"/>
      <c r="E29" s="66"/>
      <c r="F29" s="66"/>
      <c r="G29" s="66"/>
      <c r="H29" s="66"/>
      <c r="I29" s="66"/>
    </row>
    <row r="30" spans="1:9" ht="21" customHeight="1">
      <c r="A30" s="66"/>
      <c r="B30" s="66"/>
      <c r="C30" s="66"/>
      <c r="D30" s="66"/>
      <c r="E30" s="66"/>
      <c r="F30" s="66"/>
      <c r="G30" s="66"/>
      <c r="H30" s="66"/>
      <c r="I30" s="66"/>
    </row>
    <row r="31" spans="1:9" ht="22.5" customHeight="1">
      <c r="A31" s="66"/>
      <c r="B31" s="66"/>
      <c r="C31" s="286"/>
      <c r="D31" s="286"/>
      <c r="E31" s="286"/>
      <c r="F31" s="66"/>
      <c r="G31" s="287"/>
      <c r="H31" s="287"/>
      <c r="I31" s="287"/>
    </row>
    <row r="32" spans="1:9" ht="15" customHeight="1">
      <c r="A32" s="66"/>
      <c r="B32" s="66"/>
      <c r="C32" s="86"/>
      <c r="D32" s="87"/>
      <c r="E32" s="78"/>
      <c r="F32" s="66"/>
      <c r="G32" s="78"/>
      <c r="H32" s="84"/>
      <c r="I32" s="78"/>
    </row>
    <row r="33" spans="1:9" ht="15" customHeight="1">
      <c r="A33" s="66"/>
      <c r="B33" s="66"/>
      <c r="C33" s="66"/>
      <c r="D33" s="66"/>
      <c r="E33" s="66"/>
      <c r="F33" s="66"/>
      <c r="G33" s="66"/>
      <c r="I33" s="66"/>
    </row>
  </sheetData>
  <sheetProtection/>
  <mergeCells count="55">
    <mergeCell ref="C31:E31"/>
    <mergeCell ref="G31:I31"/>
    <mergeCell ref="A24:A28"/>
    <mergeCell ref="B24:I24"/>
    <mergeCell ref="B25:B26"/>
    <mergeCell ref="C25:D26"/>
    <mergeCell ref="E25:F25"/>
    <mergeCell ref="E26:F26"/>
    <mergeCell ref="C27:D27"/>
    <mergeCell ref="E27:I27"/>
    <mergeCell ref="F22:G23"/>
    <mergeCell ref="H22:I23"/>
    <mergeCell ref="C28:D28"/>
    <mergeCell ref="E28:I28"/>
    <mergeCell ref="C22:D23"/>
    <mergeCell ref="E22:E23"/>
    <mergeCell ref="C20:D20"/>
    <mergeCell ref="G20:H20"/>
    <mergeCell ref="A13:A23"/>
    <mergeCell ref="B13:I13"/>
    <mergeCell ref="B14:B19"/>
    <mergeCell ref="C14:E14"/>
    <mergeCell ref="F14:F19"/>
    <mergeCell ref="G14:I14"/>
    <mergeCell ref="B21:B23"/>
    <mergeCell ref="C21:I21"/>
    <mergeCell ref="E12:F12"/>
    <mergeCell ref="G12:I12"/>
    <mergeCell ref="A7:A12"/>
    <mergeCell ref="B7:I7"/>
    <mergeCell ref="C8:D8"/>
    <mergeCell ref="E8:I8"/>
    <mergeCell ref="C9:D9"/>
    <mergeCell ref="E9:I9"/>
    <mergeCell ref="B10:B12"/>
    <mergeCell ref="C10:D12"/>
    <mergeCell ref="D4:E4"/>
    <mergeCell ref="E10:F10"/>
    <mergeCell ref="G10:I10"/>
    <mergeCell ref="B5:C6"/>
    <mergeCell ref="D5:E5"/>
    <mergeCell ref="F5:I5"/>
    <mergeCell ref="D6:E6"/>
    <mergeCell ref="F6:I6"/>
    <mergeCell ref="F4:I4"/>
    <mergeCell ref="A5:A6"/>
    <mergeCell ref="E11:F11"/>
    <mergeCell ref="G11:I11"/>
    <mergeCell ref="K5:N5"/>
    <mergeCell ref="A1:I1"/>
    <mergeCell ref="A2:I2"/>
    <mergeCell ref="A3:A4"/>
    <mergeCell ref="B3:C4"/>
    <mergeCell ref="D3:E3"/>
    <mergeCell ref="F3:I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SheetLayoutView="100" zoomScalePageLayoutView="0" workbookViewId="0" topLeftCell="A1">
      <selection activeCell="F5" sqref="F5:I5"/>
    </sheetView>
  </sheetViews>
  <sheetFormatPr defaultColWidth="11.421875" defaultRowHeight="12.75"/>
  <cols>
    <col min="1" max="1" width="4.7109375" style="11" customWidth="1"/>
    <col min="2" max="2" width="4.28125" style="11" customWidth="1"/>
    <col min="3" max="3" width="13.8515625" style="11" customWidth="1"/>
    <col min="4" max="4" width="11.28125" style="11" customWidth="1"/>
    <col min="5" max="5" width="10.57421875" style="11" customWidth="1"/>
    <col min="6" max="6" width="4.28125" style="11" customWidth="1"/>
    <col min="7" max="7" width="8.00390625" style="11" customWidth="1"/>
    <col min="8" max="8" width="12.57421875" style="11" customWidth="1"/>
    <col min="9" max="9" width="14.28125" style="11" customWidth="1"/>
    <col min="10" max="16384" width="11.421875" style="67" customWidth="1"/>
  </cols>
  <sheetData>
    <row r="1" spans="1:10" ht="18" customHeight="1">
      <c r="A1" s="211" t="s">
        <v>53</v>
      </c>
      <c r="B1" s="212"/>
      <c r="C1" s="212"/>
      <c r="D1" s="212"/>
      <c r="E1" s="212"/>
      <c r="F1" s="212"/>
      <c r="G1" s="212"/>
      <c r="H1" s="212"/>
      <c r="I1" s="213"/>
      <c r="J1" s="76"/>
    </row>
    <row r="2" spans="1:9" ht="12.75" customHeight="1">
      <c r="A2" s="214" t="s">
        <v>85</v>
      </c>
      <c r="B2" s="215"/>
      <c r="C2" s="215"/>
      <c r="D2" s="215"/>
      <c r="E2" s="215"/>
      <c r="F2" s="215"/>
      <c r="G2" s="215"/>
      <c r="H2" s="215"/>
      <c r="I2" s="216"/>
    </row>
    <row r="3" spans="1:9" ht="23.25" customHeight="1">
      <c r="A3" s="202">
        <v>1</v>
      </c>
      <c r="B3" s="203" t="s">
        <v>5</v>
      </c>
      <c r="C3" s="204"/>
      <c r="D3" s="207" t="s">
        <v>6</v>
      </c>
      <c r="E3" s="207"/>
      <c r="F3" s="201" t="str">
        <f>+ANEXO02RA!F3:I6</f>
        <v> LOCALIDAD DE PIURA - PIURA - PIURA </v>
      </c>
      <c r="G3" s="201"/>
      <c r="H3" s="201"/>
      <c r="I3" s="201"/>
    </row>
    <row r="4" spans="1:9" ht="18.75" customHeight="1">
      <c r="A4" s="202"/>
      <c r="B4" s="205"/>
      <c r="C4" s="206"/>
      <c r="D4" s="207" t="s">
        <v>7</v>
      </c>
      <c r="E4" s="207"/>
      <c r="F4" s="279">
        <f>+ANEXO02RA!F4</f>
        <v>44013</v>
      </c>
      <c r="G4" s="280"/>
      <c r="H4" s="280"/>
      <c r="I4" s="280"/>
    </row>
    <row r="5" spans="1:9" s="68" customFormat="1" ht="102" customHeight="1">
      <c r="A5" s="202">
        <v>2</v>
      </c>
      <c r="B5" s="203" t="s">
        <v>13</v>
      </c>
      <c r="C5" s="204"/>
      <c r="D5" s="207" t="s">
        <v>14</v>
      </c>
      <c r="E5" s="207"/>
      <c r="F5" s="288" t="str">
        <f>+ANEXO02RA!F5:I5</f>
        <v>"REPARACIÓN DE PISTA EN EL (LA) Y   VEREDAS EN LA URBANIZACIÓN QUINTA ANA MARÍA EN LA LOCALIDAD PIURA, DISTRITO DE PIURA, PROVINCIA PIURA, DEPARTAMENTO PIURA"</v>
      </c>
      <c r="G5" s="289"/>
      <c r="H5" s="289"/>
      <c r="I5" s="290"/>
    </row>
    <row r="6" spans="1:9" s="68" customFormat="1" ht="21" customHeight="1">
      <c r="A6" s="202"/>
      <c r="B6" s="205"/>
      <c r="C6" s="206"/>
      <c r="D6" s="207" t="s">
        <v>15</v>
      </c>
      <c r="E6" s="207"/>
      <c r="F6" s="201" t="str">
        <f>+ANEXO02RA!F6:I6</f>
        <v> LOCALIDAD DE PIURA - PIURA - PIURA </v>
      </c>
      <c r="G6" s="201"/>
      <c r="H6" s="201"/>
      <c r="I6" s="201"/>
    </row>
    <row r="7" spans="1:9" ht="12" customHeight="1">
      <c r="A7" s="178">
        <v>3</v>
      </c>
      <c r="B7" s="208" t="s">
        <v>21</v>
      </c>
      <c r="C7" s="209"/>
      <c r="D7" s="209"/>
      <c r="E7" s="209"/>
      <c r="F7" s="210"/>
      <c r="G7" s="210"/>
      <c r="H7" s="210"/>
      <c r="I7" s="210"/>
    </row>
    <row r="8" spans="1:9" ht="15.75" customHeight="1">
      <c r="A8" s="178"/>
      <c r="B8" s="34">
        <v>3.1</v>
      </c>
      <c r="C8" s="189" t="s">
        <v>16</v>
      </c>
      <c r="D8" s="189"/>
      <c r="E8" s="281" t="s">
        <v>298</v>
      </c>
      <c r="F8" s="281"/>
      <c r="G8" s="281"/>
      <c r="H8" s="281"/>
      <c r="I8" s="282"/>
    </row>
    <row r="9" spans="1:9" ht="23.25" customHeight="1">
      <c r="A9" s="178"/>
      <c r="B9" s="35">
        <v>3.2</v>
      </c>
      <c r="C9" s="189" t="s">
        <v>56</v>
      </c>
      <c r="D9" s="189"/>
      <c r="E9" s="283" t="s">
        <v>193</v>
      </c>
      <c r="F9" s="283"/>
      <c r="G9" s="283"/>
      <c r="H9" s="283"/>
      <c r="I9" s="284"/>
    </row>
    <row r="10" spans="1:9" ht="22.5" customHeight="1">
      <c r="A10" s="178"/>
      <c r="B10" s="196">
        <v>3.3</v>
      </c>
      <c r="C10" s="170" t="s">
        <v>17</v>
      </c>
      <c r="D10" s="197"/>
      <c r="E10" s="164" t="s">
        <v>18</v>
      </c>
      <c r="F10" s="164"/>
      <c r="G10" s="175" t="s">
        <v>176</v>
      </c>
      <c r="H10" s="176"/>
      <c r="I10" s="177"/>
    </row>
    <row r="11" spans="1:9" ht="21.75" customHeight="1">
      <c r="A11" s="178"/>
      <c r="B11" s="196"/>
      <c r="C11" s="198"/>
      <c r="D11" s="199"/>
      <c r="E11" s="164" t="s">
        <v>19</v>
      </c>
      <c r="F11" s="164"/>
      <c r="G11" s="175" t="s">
        <v>175</v>
      </c>
      <c r="H11" s="176"/>
      <c r="I11" s="177"/>
    </row>
    <row r="12" spans="1:9" ht="21" customHeight="1">
      <c r="A12" s="178"/>
      <c r="B12" s="196"/>
      <c r="C12" s="172"/>
      <c r="D12" s="200"/>
      <c r="E12" s="164" t="s">
        <v>20</v>
      </c>
      <c r="F12" s="164"/>
      <c r="G12" s="175" t="s">
        <v>177</v>
      </c>
      <c r="H12" s="176"/>
      <c r="I12" s="177"/>
    </row>
    <row r="13" spans="1:9" ht="12.75" customHeight="1">
      <c r="A13" s="178">
        <v>4</v>
      </c>
      <c r="B13" s="179" t="s">
        <v>22</v>
      </c>
      <c r="C13" s="179"/>
      <c r="D13" s="179"/>
      <c r="E13" s="179"/>
      <c r="F13" s="180"/>
      <c r="G13" s="180"/>
      <c r="H13" s="180"/>
      <c r="I13" s="180"/>
    </row>
    <row r="14" spans="1:9" ht="23.25" customHeight="1">
      <c r="A14" s="178"/>
      <c r="B14" s="187">
        <v>4.1</v>
      </c>
      <c r="C14" s="166" t="s">
        <v>23</v>
      </c>
      <c r="D14" s="184"/>
      <c r="E14" s="184"/>
      <c r="F14" s="187">
        <v>4.2</v>
      </c>
      <c r="G14" s="166" t="s">
        <v>24</v>
      </c>
      <c r="H14" s="184"/>
      <c r="I14" s="167"/>
    </row>
    <row r="15" spans="1:9" ht="25.5" customHeight="1">
      <c r="A15" s="178"/>
      <c r="B15" s="190"/>
      <c r="C15" s="12" t="s">
        <v>36</v>
      </c>
      <c r="D15" s="13">
        <f>+'F-2. MATRIZ PROB E IMPACTO.'!C11</f>
        <v>0.1</v>
      </c>
      <c r="E15" s="64"/>
      <c r="F15" s="190"/>
      <c r="G15" s="9" t="s">
        <v>32</v>
      </c>
      <c r="H15" s="10">
        <f>+'F-2. MATRIZ PROB E IMPACTO.'!D12</f>
        <v>0.05</v>
      </c>
      <c r="I15" s="64"/>
    </row>
    <row r="16" spans="1:9" ht="25.5" customHeight="1">
      <c r="A16" s="178"/>
      <c r="B16" s="190"/>
      <c r="C16" s="12" t="s">
        <v>30</v>
      </c>
      <c r="D16" s="13">
        <f>+'F-2. MATRIZ PROB E IMPACTO.'!C10</f>
        <v>0.3</v>
      </c>
      <c r="E16" s="64"/>
      <c r="F16" s="190"/>
      <c r="G16" s="9" t="s">
        <v>33</v>
      </c>
      <c r="H16" s="10">
        <f>+'F-2. MATRIZ PROB E IMPACTO.'!E12</f>
        <v>0.1</v>
      </c>
      <c r="I16" s="64"/>
    </row>
    <row r="17" spans="1:9" ht="25.5" customHeight="1">
      <c r="A17" s="178"/>
      <c r="B17" s="190"/>
      <c r="C17" s="12" t="s">
        <v>11</v>
      </c>
      <c r="D17" s="13">
        <f>+'F-2. MATRIZ PROB E IMPACTO.'!C9</f>
        <v>0.5</v>
      </c>
      <c r="E17" s="64" t="s">
        <v>104</v>
      </c>
      <c r="F17" s="190"/>
      <c r="G17" s="9" t="s">
        <v>34</v>
      </c>
      <c r="H17" s="10">
        <f>+'F-2. MATRIZ PROB E IMPACTO.'!F12</f>
        <v>0.2</v>
      </c>
      <c r="I17" s="64" t="s">
        <v>104</v>
      </c>
    </row>
    <row r="18" spans="1:9" ht="25.5" customHeight="1">
      <c r="A18" s="178"/>
      <c r="B18" s="190"/>
      <c r="C18" s="12" t="s">
        <v>31</v>
      </c>
      <c r="D18" s="13">
        <f>+'F-2. MATRIZ PROB E IMPACTO.'!C8</f>
        <v>0.7</v>
      </c>
      <c r="E18" s="64"/>
      <c r="F18" s="190"/>
      <c r="G18" s="9" t="s">
        <v>35</v>
      </c>
      <c r="H18" s="10">
        <f>+'F-2. MATRIZ PROB E IMPACTO.'!G12</f>
        <v>0.4</v>
      </c>
      <c r="I18" s="64"/>
    </row>
    <row r="19" spans="1:9" ht="25.5" customHeight="1">
      <c r="A19" s="178"/>
      <c r="B19" s="190"/>
      <c r="C19" s="9" t="s">
        <v>37</v>
      </c>
      <c r="D19" s="13">
        <f>+'F-2. MATRIZ PROB E IMPACTO.'!C7</f>
        <v>0.9</v>
      </c>
      <c r="E19" s="64"/>
      <c r="F19" s="190"/>
      <c r="G19" s="9" t="s">
        <v>38</v>
      </c>
      <c r="H19" s="10">
        <f>+'F-2. MATRIZ PROB E IMPACTO.'!H12</f>
        <v>0.8</v>
      </c>
      <c r="I19" s="64"/>
    </row>
    <row r="20" spans="1:9" ht="25.5" customHeight="1">
      <c r="A20" s="178"/>
      <c r="B20" s="14"/>
      <c r="C20" s="165" t="str">
        <f>_xlfn.IFERROR(INDEX(C15:E19,MATCH(IF(E15&gt;0,E15,IF(E16&gt;0,E16,IF(E17&gt;0,E17,IF(E18&gt;0,E18,IF(E19&gt;0,E19,""))))),E15:E19,0),1),"")</f>
        <v>Moderada </v>
      </c>
      <c r="D20" s="165"/>
      <c r="E20" s="16">
        <f>_xlfn.IFERROR(INDEX(D15:E19,MATCH(IF(E15&gt;0,E15,IF(E16&gt;0,E16,IF(E17&gt;0,E17,IF(E18&gt;0,E18,IF(E19&gt;0,E19,""))))),E15:E19,0),1),"")</f>
        <v>0.5</v>
      </c>
      <c r="F20" s="15"/>
      <c r="G20" s="165" t="str">
        <f>_xlfn.IFERROR(INDEX(G15:I19,MATCH(IF(I15&gt;0,I15,IF(I16&gt;0,I16,IF(I17&gt;0,I17,IF(I18&gt;0,I18,IF(I19&gt;0,I19,""))))),I15:I19,0),1),"")</f>
        <v>Moderado</v>
      </c>
      <c r="H20" s="165"/>
      <c r="I20" s="16">
        <f>_xlfn.IFERROR(INDEX(H15:I19,MATCH(IF(I15&gt;0,I15,IF(I16&gt;0,I16,IF(I17&gt;0,I17,IF(I18&gt;0,I18,IF(I19&gt;0,I19,""))))),I15:I19,0),1),"")</f>
        <v>0.2</v>
      </c>
    </row>
    <row r="21" spans="1:10" s="70" customFormat="1" ht="14.25" customHeight="1">
      <c r="A21" s="178"/>
      <c r="B21" s="181">
        <v>4.3</v>
      </c>
      <c r="C21" s="226" t="s">
        <v>39</v>
      </c>
      <c r="D21" s="227"/>
      <c r="E21" s="227"/>
      <c r="F21" s="227"/>
      <c r="G21" s="227"/>
      <c r="H21" s="227"/>
      <c r="I21" s="228"/>
      <c r="J21" s="69"/>
    </row>
    <row r="22" spans="1:13" s="70" customFormat="1" ht="24.75" customHeight="1">
      <c r="A22" s="178"/>
      <c r="B22" s="182"/>
      <c r="C22" s="218" t="s">
        <v>45</v>
      </c>
      <c r="D22" s="219"/>
      <c r="E22" s="185">
        <f>+_xlfn.IFERROR(ROUND(E20*I20,3),0)</f>
        <v>0.1</v>
      </c>
      <c r="F22" s="191" t="s">
        <v>46</v>
      </c>
      <c r="G22" s="192"/>
      <c r="H22" s="222" t="str">
        <f>+IF(E22=0,"",IF(AND(E22&gt;=MIN('F-2. MATRIZ PROB E IMPACTO.'!F7:H7,'F-2. MATRIZ PROB E IMPACTO.'!G8:H8,'F-2. MATRIZ PROB E IMPACTO.'!G9:H9,'F-2. MATRIZ PROB E IMPACTO.'!H10),E22&lt;=MAX('F-2. MATRIZ PROB E IMPACTO.'!F7:H7,'F-2. MATRIZ PROB E IMPACTO.'!G8:H8,'F-2. MATRIZ PROB E IMPACTO.'!G9:H9,'F-2. MATRIZ PROB E IMPACTO.'!H10)),"Alta Prioridad",IF(AND(E22&gt;=MIN('F-2. MATRIZ PROB E IMPACTO.'!E7:E8,'F-2. MATRIZ PROB E IMPACTO.'!F8:F10,'F-2. MATRIZ PROB E IMPACTO.'!G10,'F-2. MATRIZ PROB E IMPACTO.'!H11),E22&lt;=MAX('F-2. MATRIZ PROB E IMPACTO.'!E7:E8,'F-2. MATRIZ PROB E IMPACTO.'!F8:F10,'F-2. MATRIZ PROB E IMPACTO.'!G10,'F-2. MATRIZ PROB E IMPACTO.'!H11)),"Prioridad Moderada",IF(AND(E22&gt;=MIN('F-2. MATRIZ PROB E IMPACTO.'!D7:D11,'F-2. MATRIZ PROB E IMPACTO.'!E9:E11,'F-2. MATRIZ PROB E IMPACTO.'!F11,'F-2. MATRIZ PROB E IMPACTO.'!G11),E22&lt;=MAX('F-2. MATRIZ PROB E IMPACTO.'!D7:D11,'F-2. MATRIZ PROB E IMPACTO.'!E9:E11,'F-2. MATRIZ PROB E IMPACTO.'!F11,'F-2. MATRIZ PROB E IMPACTO.'!G11,)),"Baja Prioridad",""))))</f>
        <v>Prioridad Moderada</v>
      </c>
      <c r="I22" s="223"/>
      <c r="J22" s="69"/>
      <c r="M22" s="71"/>
    </row>
    <row r="23" spans="1:13" s="70" customFormat="1" ht="12.75" customHeight="1">
      <c r="A23" s="178"/>
      <c r="B23" s="183"/>
      <c r="C23" s="220"/>
      <c r="D23" s="221"/>
      <c r="E23" s="186"/>
      <c r="F23" s="193"/>
      <c r="G23" s="194"/>
      <c r="H23" s="224"/>
      <c r="I23" s="225"/>
      <c r="J23" s="69"/>
      <c r="M23" s="71"/>
    </row>
    <row r="24" spans="1:9" ht="12.75" customHeight="1">
      <c r="A24" s="178">
        <v>5</v>
      </c>
      <c r="B24" s="180" t="s">
        <v>52</v>
      </c>
      <c r="C24" s="180"/>
      <c r="D24" s="180"/>
      <c r="E24" s="180"/>
      <c r="F24" s="180"/>
      <c r="G24" s="180"/>
      <c r="H24" s="180"/>
      <c r="I24" s="180"/>
    </row>
    <row r="25" spans="1:9" s="68" customFormat="1" ht="24.75" customHeight="1">
      <c r="A25" s="178"/>
      <c r="B25" s="187">
        <v>5.1</v>
      </c>
      <c r="C25" s="170" t="s">
        <v>69</v>
      </c>
      <c r="D25" s="171"/>
      <c r="E25" s="174" t="s">
        <v>47</v>
      </c>
      <c r="F25" s="174"/>
      <c r="G25" s="65"/>
      <c r="H25" s="40" t="s">
        <v>48</v>
      </c>
      <c r="I25" s="65"/>
    </row>
    <row r="26" spans="1:9" s="68" customFormat="1" ht="24.75" customHeight="1">
      <c r="A26" s="178"/>
      <c r="B26" s="188"/>
      <c r="C26" s="172"/>
      <c r="D26" s="173"/>
      <c r="E26" s="168" t="s">
        <v>72</v>
      </c>
      <c r="F26" s="169"/>
      <c r="G26" s="65" t="s">
        <v>104</v>
      </c>
      <c r="H26" s="40" t="s">
        <v>73</v>
      </c>
      <c r="I26" s="65"/>
    </row>
    <row r="27" spans="1:9" s="68" customFormat="1" ht="27" customHeight="1">
      <c r="A27" s="178"/>
      <c r="B27" s="41">
        <v>5.2</v>
      </c>
      <c r="C27" s="166" t="s">
        <v>97</v>
      </c>
      <c r="D27" s="167"/>
      <c r="E27" s="195" t="s">
        <v>179</v>
      </c>
      <c r="F27" s="195"/>
      <c r="G27" s="195"/>
      <c r="H27" s="195"/>
      <c r="I27" s="195"/>
    </row>
    <row r="28" spans="1:9" s="68" customFormat="1" ht="36" customHeight="1">
      <c r="A28" s="178"/>
      <c r="B28" s="35">
        <v>5.3</v>
      </c>
      <c r="C28" s="189" t="s">
        <v>68</v>
      </c>
      <c r="D28" s="189"/>
      <c r="E28" s="195" t="s">
        <v>178</v>
      </c>
      <c r="F28" s="195"/>
      <c r="G28" s="195"/>
      <c r="H28" s="195"/>
      <c r="I28" s="195"/>
    </row>
    <row r="29" spans="1:9" ht="11.25">
      <c r="A29" s="66"/>
      <c r="B29" s="66"/>
      <c r="C29" s="66"/>
      <c r="D29" s="66"/>
      <c r="E29" s="66"/>
      <c r="F29" s="66"/>
      <c r="G29" s="66"/>
      <c r="H29" s="66"/>
      <c r="I29" s="66"/>
    </row>
    <row r="30" spans="1:9" ht="11.25">
      <c r="A30" s="66"/>
      <c r="B30" s="66"/>
      <c r="C30" s="66"/>
      <c r="D30" s="66"/>
      <c r="E30" s="66"/>
      <c r="F30" s="66"/>
      <c r="G30" s="66"/>
      <c r="H30" s="66"/>
      <c r="I30" s="66"/>
    </row>
    <row r="31" spans="1:9" ht="11.25">
      <c r="A31" s="66"/>
      <c r="B31" s="66"/>
      <c r="C31" s="66"/>
      <c r="D31" s="66"/>
      <c r="E31" s="66"/>
      <c r="F31" s="66"/>
      <c r="G31" s="66"/>
      <c r="H31" s="66"/>
      <c r="I31" s="66"/>
    </row>
    <row r="32" spans="1:9" ht="11.25">
      <c r="A32" s="66"/>
      <c r="B32" s="66"/>
      <c r="C32" s="66"/>
      <c r="D32" s="66"/>
      <c r="E32" s="66"/>
      <c r="F32" s="66"/>
      <c r="G32" s="66"/>
      <c r="H32" s="66"/>
      <c r="I32" s="66"/>
    </row>
    <row r="33" spans="1:9" ht="23.25" customHeight="1">
      <c r="A33" s="66"/>
      <c r="B33" s="66"/>
      <c r="C33" s="291"/>
      <c r="D33" s="291"/>
      <c r="E33" s="291"/>
      <c r="F33" s="66"/>
      <c r="G33" s="291"/>
      <c r="H33" s="291"/>
      <c r="I33" s="291"/>
    </row>
    <row r="34" spans="1:9" ht="15" customHeight="1">
      <c r="A34" s="66"/>
      <c r="B34" s="66"/>
      <c r="C34" s="66"/>
      <c r="D34" s="66"/>
      <c r="E34" s="66"/>
      <c r="F34" s="66"/>
      <c r="G34" s="66"/>
      <c r="I34" s="66"/>
    </row>
    <row r="35" spans="1:9" ht="15" customHeight="1">
      <c r="A35" s="66"/>
      <c r="B35" s="66"/>
      <c r="C35" s="66"/>
      <c r="D35" s="66"/>
      <c r="E35" s="66"/>
      <c r="F35" s="66"/>
      <c r="G35" s="66"/>
      <c r="I35" s="66"/>
    </row>
  </sheetData>
  <sheetProtection/>
  <mergeCells count="54">
    <mergeCell ref="A13:A23"/>
    <mergeCell ref="B13:I13"/>
    <mergeCell ref="E11:F11"/>
    <mergeCell ref="G11:I11"/>
    <mergeCell ref="E12:F12"/>
    <mergeCell ref="G12:I12"/>
    <mergeCell ref="F22:G23"/>
    <mergeCell ref="H22:I23"/>
    <mergeCell ref="B14:B19"/>
    <mergeCell ref="C14:E14"/>
    <mergeCell ref="A24:A28"/>
    <mergeCell ref="B24:I24"/>
    <mergeCell ref="B25:B26"/>
    <mergeCell ref="C25:D26"/>
    <mergeCell ref="E25:F25"/>
    <mergeCell ref="E26:F26"/>
    <mergeCell ref="C33:E33"/>
    <mergeCell ref="G33:I33"/>
    <mergeCell ref="C27:D27"/>
    <mergeCell ref="E27:I27"/>
    <mergeCell ref="C28:D28"/>
    <mergeCell ref="E28:I28"/>
    <mergeCell ref="F14:F19"/>
    <mergeCell ref="G14:I14"/>
    <mergeCell ref="B21:B23"/>
    <mergeCell ref="C21:I21"/>
    <mergeCell ref="C22:D23"/>
    <mergeCell ref="E22:E23"/>
    <mergeCell ref="C20:D20"/>
    <mergeCell ref="G20:H20"/>
    <mergeCell ref="A7:A12"/>
    <mergeCell ref="B7:I7"/>
    <mergeCell ref="C8:D8"/>
    <mergeCell ref="E8:I8"/>
    <mergeCell ref="C9:D9"/>
    <mergeCell ref="E9:I9"/>
    <mergeCell ref="B10:B12"/>
    <mergeCell ref="C10:D12"/>
    <mergeCell ref="E10:F10"/>
    <mergeCell ref="G10:I10"/>
    <mergeCell ref="A5:A6"/>
    <mergeCell ref="B5:C6"/>
    <mergeCell ref="D5:E5"/>
    <mergeCell ref="F5:I5"/>
    <mergeCell ref="D6:E6"/>
    <mergeCell ref="F6:I6"/>
    <mergeCell ref="A1:I1"/>
    <mergeCell ref="A2:I2"/>
    <mergeCell ref="A3:A4"/>
    <mergeCell ref="B3:C4"/>
    <mergeCell ref="D3:E3"/>
    <mergeCell ref="F3:I3"/>
    <mergeCell ref="D4:E4"/>
    <mergeCell ref="F4:I4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="91" zoomScaleSheetLayoutView="91" zoomScalePageLayoutView="0" workbookViewId="0" topLeftCell="A1">
      <selection activeCell="F5" sqref="F5:I5"/>
    </sheetView>
  </sheetViews>
  <sheetFormatPr defaultColWidth="11.421875" defaultRowHeight="12.75"/>
  <cols>
    <col min="1" max="1" width="4.7109375" style="11" customWidth="1"/>
    <col min="2" max="2" width="4.28125" style="11" customWidth="1"/>
    <col min="3" max="3" width="13.8515625" style="11" customWidth="1"/>
    <col min="4" max="4" width="11.28125" style="11" customWidth="1"/>
    <col min="5" max="5" width="10.57421875" style="11" customWidth="1"/>
    <col min="6" max="6" width="4.28125" style="11" customWidth="1"/>
    <col min="7" max="7" width="8.00390625" style="11" customWidth="1"/>
    <col min="8" max="8" width="12.57421875" style="11" customWidth="1"/>
    <col min="9" max="9" width="14.28125" style="11" customWidth="1"/>
    <col min="10" max="16384" width="11.421875" style="67" customWidth="1"/>
  </cols>
  <sheetData>
    <row r="1" spans="1:10" ht="18" customHeight="1">
      <c r="A1" s="211" t="s">
        <v>53</v>
      </c>
      <c r="B1" s="212"/>
      <c r="C1" s="212"/>
      <c r="D1" s="212"/>
      <c r="E1" s="212"/>
      <c r="F1" s="212"/>
      <c r="G1" s="212"/>
      <c r="H1" s="212"/>
      <c r="I1" s="213"/>
      <c r="J1" s="76"/>
    </row>
    <row r="2" spans="1:9" ht="18" customHeight="1">
      <c r="A2" s="214" t="s">
        <v>85</v>
      </c>
      <c r="B2" s="215"/>
      <c r="C2" s="215"/>
      <c r="D2" s="215"/>
      <c r="E2" s="215"/>
      <c r="F2" s="215"/>
      <c r="G2" s="215"/>
      <c r="H2" s="215"/>
      <c r="I2" s="216"/>
    </row>
    <row r="3" spans="1:9" ht="24" customHeight="1">
      <c r="A3" s="202">
        <v>1</v>
      </c>
      <c r="B3" s="203" t="s">
        <v>5</v>
      </c>
      <c r="C3" s="204"/>
      <c r="D3" s="207" t="s">
        <v>6</v>
      </c>
      <c r="E3" s="207"/>
      <c r="F3" s="201" t="str">
        <f>+ANEXO02RA!F3:I6</f>
        <v> LOCALIDAD DE PIURA - PIURA - PIURA </v>
      </c>
      <c r="G3" s="201"/>
      <c r="H3" s="201"/>
      <c r="I3" s="201"/>
    </row>
    <row r="4" spans="1:9" ht="18.75" customHeight="1">
      <c r="A4" s="202"/>
      <c r="B4" s="205"/>
      <c r="C4" s="206"/>
      <c r="D4" s="207" t="s">
        <v>7</v>
      </c>
      <c r="E4" s="207"/>
      <c r="F4" s="279">
        <f>+'ANEXO02RB (1)'!F4:I4</f>
        <v>44013</v>
      </c>
      <c r="G4" s="280"/>
      <c r="H4" s="280"/>
      <c r="I4" s="280"/>
    </row>
    <row r="5" spans="1:9" s="68" customFormat="1" ht="90" customHeight="1">
      <c r="A5" s="202">
        <v>2</v>
      </c>
      <c r="B5" s="203" t="s">
        <v>13</v>
      </c>
      <c r="C5" s="204"/>
      <c r="D5" s="207" t="s">
        <v>14</v>
      </c>
      <c r="E5" s="207"/>
      <c r="F5" s="288" t="str">
        <f>+ANEXO02RA!F5:I5</f>
        <v>"REPARACIÓN DE PISTA EN EL (LA) Y   VEREDAS EN LA URBANIZACIÓN QUINTA ANA MARÍA EN LA LOCALIDAD PIURA, DISTRITO DE PIURA, PROVINCIA PIURA, DEPARTAMENTO PIURA"</v>
      </c>
      <c r="G5" s="289"/>
      <c r="H5" s="289"/>
      <c r="I5" s="290"/>
    </row>
    <row r="6" spans="1:9" s="68" customFormat="1" ht="26.25" customHeight="1">
      <c r="A6" s="202"/>
      <c r="B6" s="205"/>
      <c r="C6" s="206"/>
      <c r="D6" s="207" t="s">
        <v>15</v>
      </c>
      <c r="E6" s="207"/>
      <c r="F6" s="201" t="str">
        <f>+ANEXO02RA!F6:I6</f>
        <v> LOCALIDAD DE PIURA - PIURA - PIURA </v>
      </c>
      <c r="G6" s="201"/>
      <c r="H6" s="201"/>
      <c r="I6" s="201"/>
    </row>
    <row r="7" spans="1:9" ht="12" customHeight="1">
      <c r="A7" s="178">
        <v>3</v>
      </c>
      <c r="B7" s="208" t="s">
        <v>21</v>
      </c>
      <c r="C7" s="209"/>
      <c r="D7" s="209"/>
      <c r="E7" s="209"/>
      <c r="F7" s="210"/>
      <c r="G7" s="210"/>
      <c r="H7" s="210"/>
      <c r="I7" s="210"/>
    </row>
    <row r="8" spans="1:9" ht="15.75" customHeight="1">
      <c r="A8" s="178"/>
      <c r="B8" s="34">
        <v>3.1</v>
      </c>
      <c r="C8" s="189" t="s">
        <v>16</v>
      </c>
      <c r="D8" s="189"/>
      <c r="E8" s="281" t="s">
        <v>298</v>
      </c>
      <c r="F8" s="281"/>
      <c r="G8" s="281"/>
      <c r="H8" s="281"/>
      <c r="I8" s="282"/>
    </row>
    <row r="9" spans="1:9" ht="43.5" customHeight="1">
      <c r="A9" s="178"/>
      <c r="B9" s="35">
        <v>3.2</v>
      </c>
      <c r="C9" s="189" t="s">
        <v>56</v>
      </c>
      <c r="D9" s="189"/>
      <c r="E9" s="283" t="s">
        <v>238</v>
      </c>
      <c r="F9" s="283"/>
      <c r="G9" s="283"/>
      <c r="H9" s="283"/>
      <c r="I9" s="284"/>
    </row>
    <row r="10" spans="1:9" ht="22.5" customHeight="1">
      <c r="A10" s="178"/>
      <c r="B10" s="196">
        <v>3.3</v>
      </c>
      <c r="C10" s="170" t="s">
        <v>17</v>
      </c>
      <c r="D10" s="197"/>
      <c r="E10" s="164" t="s">
        <v>18</v>
      </c>
      <c r="F10" s="164"/>
      <c r="G10" s="175" t="s">
        <v>183</v>
      </c>
      <c r="H10" s="176"/>
      <c r="I10" s="177"/>
    </row>
    <row r="11" spans="1:9" ht="21.75" customHeight="1">
      <c r="A11" s="178"/>
      <c r="B11" s="196"/>
      <c r="C11" s="198"/>
      <c r="D11" s="199"/>
      <c r="E11" s="164" t="s">
        <v>19</v>
      </c>
      <c r="F11" s="164"/>
      <c r="G11" s="175" t="s">
        <v>270</v>
      </c>
      <c r="H11" s="176"/>
      <c r="I11" s="177"/>
    </row>
    <row r="12" spans="1:9" ht="24.75" customHeight="1">
      <c r="A12" s="178"/>
      <c r="B12" s="196"/>
      <c r="C12" s="172"/>
      <c r="D12" s="200"/>
      <c r="E12" s="164" t="s">
        <v>20</v>
      </c>
      <c r="F12" s="164"/>
      <c r="G12" s="175"/>
      <c r="H12" s="176"/>
      <c r="I12" s="177"/>
    </row>
    <row r="13" spans="1:9" ht="12.75" customHeight="1">
      <c r="A13" s="178">
        <v>4</v>
      </c>
      <c r="B13" s="179" t="s">
        <v>22</v>
      </c>
      <c r="C13" s="179"/>
      <c r="D13" s="179"/>
      <c r="E13" s="179"/>
      <c r="F13" s="180"/>
      <c r="G13" s="180"/>
      <c r="H13" s="180"/>
      <c r="I13" s="180"/>
    </row>
    <row r="14" spans="1:9" ht="23.25" customHeight="1">
      <c r="A14" s="178"/>
      <c r="B14" s="187">
        <v>4.1</v>
      </c>
      <c r="C14" s="166" t="s">
        <v>23</v>
      </c>
      <c r="D14" s="184"/>
      <c r="E14" s="184"/>
      <c r="F14" s="187">
        <v>4.2</v>
      </c>
      <c r="G14" s="166" t="s">
        <v>24</v>
      </c>
      <c r="H14" s="184"/>
      <c r="I14" s="167"/>
    </row>
    <row r="15" spans="1:9" ht="25.5" customHeight="1">
      <c r="A15" s="178"/>
      <c r="B15" s="190"/>
      <c r="C15" s="12" t="s">
        <v>36</v>
      </c>
      <c r="D15" s="13">
        <f>+'F-2. MATRIZ PROB E IMPACTO.'!C11</f>
        <v>0.1</v>
      </c>
      <c r="E15" s="64"/>
      <c r="F15" s="190"/>
      <c r="G15" s="9" t="s">
        <v>32</v>
      </c>
      <c r="H15" s="10">
        <f>+'F-2. MATRIZ PROB E IMPACTO.'!D12</f>
        <v>0.05</v>
      </c>
      <c r="I15" s="64"/>
    </row>
    <row r="16" spans="1:9" ht="25.5" customHeight="1">
      <c r="A16" s="178"/>
      <c r="B16" s="190"/>
      <c r="C16" s="12" t="s">
        <v>30</v>
      </c>
      <c r="D16" s="13">
        <f>+'F-2. MATRIZ PROB E IMPACTO.'!C10</f>
        <v>0.3</v>
      </c>
      <c r="E16" s="64"/>
      <c r="F16" s="190"/>
      <c r="G16" s="9" t="s">
        <v>33</v>
      </c>
      <c r="H16" s="10">
        <f>+'F-2. MATRIZ PROB E IMPACTO.'!E12</f>
        <v>0.1</v>
      </c>
      <c r="I16" s="64"/>
    </row>
    <row r="17" spans="1:9" ht="25.5" customHeight="1">
      <c r="A17" s="178"/>
      <c r="B17" s="190"/>
      <c r="C17" s="12" t="s">
        <v>11</v>
      </c>
      <c r="D17" s="13">
        <f>+'F-2. MATRIZ PROB E IMPACTO.'!C9</f>
        <v>0.5</v>
      </c>
      <c r="E17" s="64" t="s">
        <v>104</v>
      </c>
      <c r="F17" s="190"/>
      <c r="G17" s="9" t="s">
        <v>34</v>
      </c>
      <c r="H17" s="10">
        <f>+'F-2. MATRIZ PROB E IMPACTO.'!F12</f>
        <v>0.2</v>
      </c>
      <c r="I17" s="64" t="s">
        <v>104</v>
      </c>
    </row>
    <row r="18" spans="1:9" ht="25.5" customHeight="1">
      <c r="A18" s="178"/>
      <c r="B18" s="190"/>
      <c r="C18" s="12" t="s">
        <v>31</v>
      </c>
      <c r="D18" s="13">
        <f>+'F-2. MATRIZ PROB E IMPACTO.'!C8</f>
        <v>0.7</v>
      </c>
      <c r="E18" s="64"/>
      <c r="F18" s="190"/>
      <c r="G18" s="9" t="s">
        <v>35</v>
      </c>
      <c r="H18" s="10">
        <f>+'F-2. MATRIZ PROB E IMPACTO.'!G12</f>
        <v>0.4</v>
      </c>
      <c r="I18" s="64"/>
    </row>
    <row r="19" spans="1:9" ht="25.5" customHeight="1">
      <c r="A19" s="178"/>
      <c r="B19" s="190"/>
      <c r="C19" s="9" t="s">
        <v>37</v>
      </c>
      <c r="D19" s="13">
        <f>+'F-2. MATRIZ PROB E IMPACTO.'!C7</f>
        <v>0.9</v>
      </c>
      <c r="E19" s="64"/>
      <c r="F19" s="190"/>
      <c r="G19" s="9" t="s">
        <v>38</v>
      </c>
      <c r="H19" s="10">
        <f>+'F-2. MATRIZ PROB E IMPACTO.'!H12</f>
        <v>0.8</v>
      </c>
      <c r="I19" s="64"/>
    </row>
    <row r="20" spans="1:9" ht="25.5" customHeight="1">
      <c r="A20" s="178"/>
      <c r="B20" s="14"/>
      <c r="C20" s="165" t="str">
        <f>_xlfn.IFERROR(INDEX(C15:E19,MATCH(IF(E15&gt;0,E15,IF(E16&gt;0,E16,IF(E17&gt;0,E17,IF(E18&gt;0,E18,IF(E19&gt;0,E19,""))))),E15:E19,0),1),"")</f>
        <v>Moderada </v>
      </c>
      <c r="D20" s="165"/>
      <c r="E20" s="16">
        <f>_xlfn.IFERROR(INDEX(D15:E19,MATCH(IF(E15&gt;0,E15,IF(E16&gt;0,E16,IF(E17&gt;0,E17,IF(E18&gt;0,E18,IF(E19&gt;0,E19,""))))),E15:E19,0),1),"")</f>
        <v>0.5</v>
      </c>
      <c r="F20" s="15"/>
      <c r="G20" s="165" t="str">
        <f>_xlfn.IFERROR(INDEX(G15:I19,MATCH(IF(I15&gt;0,I15,IF(I16&gt;0,I16,IF(I17&gt;0,I17,IF(I18&gt;0,I18,IF(I19&gt;0,I19,""))))),I15:I19,0),1),"")</f>
        <v>Moderado</v>
      </c>
      <c r="H20" s="165"/>
      <c r="I20" s="16">
        <f>_xlfn.IFERROR(INDEX(H15:I19,MATCH(IF(I15&gt;0,I15,IF(I16&gt;0,I16,IF(I17&gt;0,I17,IF(I18&gt;0,I18,IF(I19&gt;0,I19,""))))),I15:I19,0),1),"")</f>
        <v>0.2</v>
      </c>
    </row>
    <row r="21" spans="1:10" s="70" customFormat="1" ht="14.25" customHeight="1">
      <c r="A21" s="178"/>
      <c r="B21" s="181">
        <v>4.3</v>
      </c>
      <c r="C21" s="226" t="s">
        <v>39</v>
      </c>
      <c r="D21" s="227"/>
      <c r="E21" s="227"/>
      <c r="F21" s="227"/>
      <c r="G21" s="227"/>
      <c r="H21" s="227"/>
      <c r="I21" s="228"/>
      <c r="J21" s="69"/>
    </row>
    <row r="22" spans="1:13" s="70" customFormat="1" ht="24.75" customHeight="1">
      <c r="A22" s="178"/>
      <c r="B22" s="182"/>
      <c r="C22" s="218" t="s">
        <v>45</v>
      </c>
      <c r="D22" s="219"/>
      <c r="E22" s="185">
        <f>+_xlfn.IFERROR(ROUND(E20*I20,3),0)</f>
        <v>0.1</v>
      </c>
      <c r="F22" s="191" t="s">
        <v>46</v>
      </c>
      <c r="G22" s="192"/>
      <c r="H22" s="222" t="str">
        <f>+IF(E22=0,"",IF(AND(E22&gt;=MIN('F-2. MATRIZ PROB E IMPACTO.'!F7:H7,'F-2. MATRIZ PROB E IMPACTO.'!G8:H8,'F-2. MATRIZ PROB E IMPACTO.'!G9:H9,'F-2. MATRIZ PROB E IMPACTO.'!H10),E22&lt;=MAX('F-2. MATRIZ PROB E IMPACTO.'!F7:H7,'F-2. MATRIZ PROB E IMPACTO.'!G8:H8,'F-2. MATRIZ PROB E IMPACTO.'!G9:H9,'F-2. MATRIZ PROB E IMPACTO.'!H10)),"Alta Prioridad",IF(AND(E22&gt;=MIN('F-2. MATRIZ PROB E IMPACTO.'!E7:E8,'F-2. MATRIZ PROB E IMPACTO.'!F8:F10,'F-2. MATRIZ PROB E IMPACTO.'!G10,'F-2. MATRIZ PROB E IMPACTO.'!H11),E22&lt;=MAX('F-2. MATRIZ PROB E IMPACTO.'!E7:E8,'F-2. MATRIZ PROB E IMPACTO.'!F8:F10,'F-2. MATRIZ PROB E IMPACTO.'!G10,'F-2. MATRIZ PROB E IMPACTO.'!H11)),"Prioridad Moderada",IF(AND(E22&gt;=MIN('F-2. MATRIZ PROB E IMPACTO.'!D7:D11,'F-2. MATRIZ PROB E IMPACTO.'!E9:E11,'F-2. MATRIZ PROB E IMPACTO.'!F11,'F-2. MATRIZ PROB E IMPACTO.'!G11),E22&lt;=MAX('F-2. MATRIZ PROB E IMPACTO.'!D7:D11,'F-2. MATRIZ PROB E IMPACTO.'!E9:E11,'F-2. MATRIZ PROB E IMPACTO.'!F11,'F-2. MATRIZ PROB E IMPACTO.'!G11,)),"Baja Prioridad",""))))</f>
        <v>Prioridad Moderada</v>
      </c>
      <c r="I22" s="223"/>
      <c r="J22" s="69"/>
      <c r="M22" s="71"/>
    </row>
    <row r="23" spans="1:13" s="70" customFormat="1" ht="24.75" customHeight="1">
      <c r="A23" s="178"/>
      <c r="B23" s="183"/>
      <c r="C23" s="220"/>
      <c r="D23" s="221"/>
      <c r="E23" s="186"/>
      <c r="F23" s="193"/>
      <c r="G23" s="194"/>
      <c r="H23" s="224"/>
      <c r="I23" s="225"/>
      <c r="J23" s="69"/>
      <c r="M23" s="71"/>
    </row>
    <row r="24" spans="1:9" ht="12.75" customHeight="1">
      <c r="A24" s="178">
        <v>5</v>
      </c>
      <c r="B24" s="180" t="s">
        <v>52</v>
      </c>
      <c r="C24" s="180"/>
      <c r="D24" s="180"/>
      <c r="E24" s="180"/>
      <c r="F24" s="180"/>
      <c r="G24" s="180"/>
      <c r="H24" s="180"/>
      <c r="I24" s="180"/>
    </row>
    <row r="25" spans="1:9" s="68" customFormat="1" ht="24.75" customHeight="1">
      <c r="A25" s="178"/>
      <c r="B25" s="187">
        <v>5.1</v>
      </c>
      <c r="C25" s="170" t="s">
        <v>69</v>
      </c>
      <c r="D25" s="171"/>
      <c r="E25" s="174" t="s">
        <v>47</v>
      </c>
      <c r="F25" s="174"/>
      <c r="G25" s="65" t="s">
        <v>104</v>
      </c>
      <c r="H25" s="40" t="s">
        <v>48</v>
      </c>
      <c r="I25" s="65"/>
    </row>
    <row r="26" spans="1:9" s="68" customFormat="1" ht="24.75" customHeight="1">
      <c r="A26" s="178"/>
      <c r="B26" s="188"/>
      <c r="C26" s="172"/>
      <c r="D26" s="173"/>
      <c r="E26" s="168" t="s">
        <v>72</v>
      </c>
      <c r="F26" s="169"/>
      <c r="G26" s="65"/>
      <c r="H26" s="40" t="s">
        <v>73</v>
      </c>
      <c r="I26" s="65"/>
    </row>
    <row r="27" spans="1:9" s="68" customFormat="1" ht="27" customHeight="1">
      <c r="A27" s="178"/>
      <c r="B27" s="41">
        <v>5.2</v>
      </c>
      <c r="C27" s="166" t="s">
        <v>97</v>
      </c>
      <c r="D27" s="167"/>
      <c r="E27" s="195" t="s">
        <v>184</v>
      </c>
      <c r="F27" s="195"/>
      <c r="G27" s="195"/>
      <c r="H27" s="195"/>
      <c r="I27" s="195"/>
    </row>
    <row r="28" spans="1:9" s="68" customFormat="1" ht="45.75" customHeight="1">
      <c r="A28" s="178"/>
      <c r="B28" s="35">
        <v>5.3</v>
      </c>
      <c r="C28" s="189" t="s">
        <v>68</v>
      </c>
      <c r="D28" s="189"/>
      <c r="E28" s="195" t="s">
        <v>185</v>
      </c>
      <c r="F28" s="195"/>
      <c r="G28" s="195"/>
      <c r="H28" s="195"/>
      <c r="I28" s="195"/>
    </row>
    <row r="29" spans="1:9" ht="11.25">
      <c r="A29" s="66"/>
      <c r="B29" s="66"/>
      <c r="C29" s="66"/>
      <c r="D29" s="66"/>
      <c r="E29" s="66"/>
      <c r="F29" s="66"/>
      <c r="G29" s="66"/>
      <c r="H29" s="66"/>
      <c r="I29" s="66"/>
    </row>
    <row r="30" spans="1:9" ht="11.25">
      <c r="A30" s="66"/>
      <c r="B30" s="66"/>
      <c r="C30" s="66"/>
      <c r="D30" s="66"/>
      <c r="E30" s="66"/>
      <c r="F30" s="66"/>
      <c r="G30" s="66"/>
      <c r="H30" s="66"/>
      <c r="I30" s="66"/>
    </row>
    <row r="31" spans="1:9" ht="11.25">
      <c r="A31" s="66"/>
      <c r="B31" s="66"/>
      <c r="C31" s="66"/>
      <c r="D31" s="66"/>
      <c r="E31" s="66"/>
      <c r="F31" s="66"/>
      <c r="G31" s="66"/>
      <c r="H31" s="66"/>
      <c r="I31" s="66"/>
    </row>
    <row r="32" spans="1:9" ht="11.25">
      <c r="A32" s="66"/>
      <c r="B32" s="66"/>
      <c r="C32" s="66"/>
      <c r="D32" s="66"/>
      <c r="E32" s="66"/>
      <c r="F32" s="66"/>
      <c r="G32" s="66"/>
      <c r="H32" s="66"/>
      <c r="I32" s="66"/>
    </row>
    <row r="33" spans="1:9" ht="23.25" customHeight="1">
      <c r="A33" s="66"/>
      <c r="B33" s="66"/>
      <c r="C33" s="291"/>
      <c r="D33" s="291"/>
      <c r="E33" s="291"/>
      <c r="F33" s="66"/>
      <c r="G33" s="291"/>
      <c r="H33" s="291"/>
      <c r="I33" s="291"/>
    </row>
    <row r="34" spans="1:9" ht="15" customHeight="1">
      <c r="A34" s="66"/>
      <c r="B34" s="66"/>
      <c r="C34" s="66"/>
      <c r="D34" s="66"/>
      <c r="E34" s="66"/>
      <c r="F34" s="66"/>
      <c r="G34" s="66"/>
      <c r="I34" s="66"/>
    </row>
    <row r="35" spans="1:9" ht="15" customHeight="1">
      <c r="A35" s="66"/>
      <c r="B35" s="66"/>
      <c r="C35" s="66"/>
      <c r="D35" s="66"/>
      <c r="E35" s="66"/>
      <c r="F35" s="66"/>
      <c r="G35" s="66"/>
      <c r="I35" s="66"/>
    </row>
  </sheetData>
  <sheetProtection/>
  <mergeCells count="54">
    <mergeCell ref="A1:I1"/>
    <mergeCell ref="A2:I2"/>
    <mergeCell ref="A3:A4"/>
    <mergeCell ref="B3:C4"/>
    <mergeCell ref="D3:E3"/>
    <mergeCell ref="F3:I3"/>
    <mergeCell ref="E11:F11"/>
    <mergeCell ref="G11:I11"/>
    <mergeCell ref="E12:F12"/>
    <mergeCell ref="G12:I12"/>
    <mergeCell ref="D4:E4"/>
    <mergeCell ref="F4:I4"/>
    <mergeCell ref="A5:A6"/>
    <mergeCell ref="B5:C6"/>
    <mergeCell ref="D5:E5"/>
    <mergeCell ref="F5:I5"/>
    <mergeCell ref="D6:E6"/>
    <mergeCell ref="F6:I6"/>
    <mergeCell ref="A7:A12"/>
    <mergeCell ref="B7:I7"/>
    <mergeCell ref="C8:D8"/>
    <mergeCell ref="E8:I8"/>
    <mergeCell ref="C9:D9"/>
    <mergeCell ref="E9:I9"/>
    <mergeCell ref="B10:B12"/>
    <mergeCell ref="C10:D12"/>
    <mergeCell ref="E10:F10"/>
    <mergeCell ref="G10:I10"/>
    <mergeCell ref="A13:A23"/>
    <mergeCell ref="B13:I13"/>
    <mergeCell ref="B14:B19"/>
    <mergeCell ref="C14:E14"/>
    <mergeCell ref="F14:F19"/>
    <mergeCell ref="G14:I14"/>
    <mergeCell ref="B21:B23"/>
    <mergeCell ref="C28:D28"/>
    <mergeCell ref="E28:I28"/>
    <mergeCell ref="C20:D20"/>
    <mergeCell ref="G20:H20"/>
    <mergeCell ref="C21:I21"/>
    <mergeCell ref="C22:D23"/>
    <mergeCell ref="E22:E23"/>
    <mergeCell ref="F22:G23"/>
    <mergeCell ref="H22:I23"/>
    <mergeCell ref="C33:E33"/>
    <mergeCell ref="G33:I33"/>
    <mergeCell ref="A24:A28"/>
    <mergeCell ref="B24:I24"/>
    <mergeCell ref="B25:B26"/>
    <mergeCell ref="C25:D26"/>
    <mergeCell ref="E25:F25"/>
    <mergeCell ref="E26:F26"/>
    <mergeCell ref="C27:D27"/>
    <mergeCell ref="E27:I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para Gestionar las Contrataciones 2016</dc:title>
  <dc:subject/>
  <dc:creator>ipacheco</dc:creator>
  <cp:keywords/>
  <dc:description/>
  <cp:lastModifiedBy>JOSMA</cp:lastModifiedBy>
  <cp:lastPrinted>2020-07-13T00:58:50Z</cp:lastPrinted>
  <dcterms:created xsi:type="dcterms:W3CDTF">2012-01-02T01:40:14Z</dcterms:created>
  <dcterms:modified xsi:type="dcterms:W3CDTF">2020-07-13T01:05:28Z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